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340" windowHeight="16420" tabRatio="500" activeTab="1"/>
  </bookViews>
  <sheets>
    <sheet name="Failure mode summary" sheetId="1" r:id="rId1"/>
    <sheet name="All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<sst xmlns="http://schemas.openxmlformats.org/spreadsheetml/2006/main" count="788" uniqueCount="149">
  <si>
    <t>Specimen # (RoMan's #)</t>
  </si>
  <si>
    <t>Nominal Weld Diameter (mm)</t>
  </si>
  <si>
    <t>Load Mode</t>
  </si>
  <si>
    <t>Cross-tension</t>
  </si>
  <si>
    <t>Static</t>
  </si>
  <si>
    <t>Lap-Shear</t>
  </si>
  <si>
    <t>DP1CDH001</t>
  </si>
  <si>
    <t>DP1CDH002</t>
  </si>
  <si>
    <t>DP1CDM001</t>
  </si>
  <si>
    <t>DP1CDM002</t>
  </si>
  <si>
    <t>DP1LDH001</t>
  </si>
  <si>
    <t>DP1LDH002</t>
  </si>
  <si>
    <t>DP1LDH003</t>
  </si>
  <si>
    <t>DP1LDM001</t>
  </si>
  <si>
    <t>Pullout B/S</t>
  </si>
  <si>
    <t>Ave Max Strength (N)</t>
  </si>
  <si>
    <t>DP1LDM002</t>
  </si>
  <si>
    <t>DP1LDM003</t>
  </si>
  <si>
    <t>DP2CDH001</t>
  </si>
  <si>
    <t>DP2CDH002</t>
  </si>
  <si>
    <t>DP2CDH003</t>
  </si>
  <si>
    <t>DP2CDH004</t>
  </si>
  <si>
    <t>DP2CDH005</t>
  </si>
  <si>
    <t>DP2CDH006</t>
  </si>
  <si>
    <t>DP2CDL001</t>
  </si>
  <si>
    <t>DP2CDL002</t>
  </si>
  <si>
    <t>DP2CDM001</t>
  </si>
  <si>
    <t>Corrction of Failure Mode</t>
  </si>
  <si>
    <t>Mixed</t>
  </si>
  <si>
    <t>?</t>
  </si>
  <si>
    <t>Scan</t>
  </si>
  <si>
    <t>Y</t>
  </si>
  <si>
    <t>DP2CDM002</t>
  </si>
  <si>
    <t>DP2LDH001</t>
  </si>
  <si>
    <t>DP2LDH002</t>
  </si>
  <si>
    <t>DP2LDH003</t>
  </si>
  <si>
    <t>DP2LDM001</t>
  </si>
  <si>
    <t>DP2LDM002</t>
  </si>
  <si>
    <t>DP2LDM003</t>
  </si>
  <si>
    <t>DP3CDH001</t>
  </si>
  <si>
    <t>DP3CDH002</t>
  </si>
  <si>
    <t>DP3CDM001</t>
  </si>
  <si>
    <t>DP3CDM002</t>
  </si>
  <si>
    <t>DP3CDM003</t>
  </si>
  <si>
    <t>DP3LDH001</t>
  </si>
  <si>
    <t>DP3LDH002</t>
  </si>
  <si>
    <t>DP3LDH003</t>
  </si>
  <si>
    <t>DP3LDM001</t>
  </si>
  <si>
    <t>DP3LDM002</t>
  </si>
  <si>
    <t>DP3LDM003</t>
  </si>
  <si>
    <t>DQSK1CDH001</t>
  </si>
  <si>
    <t>DQSK1CDH002</t>
  </si>
  <si>
    <t>DQSK1CDL001</t>
  </si>
  <si>
    <t>DQSK1CDL002</t>
  </si>
  <si>
    <t>DQSK1LDH001</t>
  </si>
  <si>
    <t>DQSK1LDH002</t>
  </si>
  <si>
    <t>DQSK1LDH003</t>
  </si>
  <si>
    <t>DQSK1LDM001</t>
  </si>
  <si>
    <t>DQSK1LDM002</t>
  </si>
  <si>
    <t>DQSK1LDM003</t>
  </si>
  <si>
    <t>DQSK2CDH001</t>
  </si>
  <si>
    <t>DQSK2CDH002</t>
  </si>
  <si>
    <t>DQSK2CDH003</t>
  </si>
  <si>
    <t>DQSK2CDH004</t>
  </si>
  <si>
    <t>DQSK2CDM001</t>
  </si>
  <si>
    <t>DQSK2CDM002</t>
  </si>
  <si>
    <t>DQSK2CDM003</t>
  </si>
  <si>
    <t>DQSK2LDH001</t>
  </si>
  <si>
    <t>DQSK2LDH002</t>
  </si>
  <si>
    <t>DQSK2LDH003</t>
  </si>
  <si>
    <t>DQSK2LDM001</t>
  </si>
  <si>
    <t>DQSK2LDM002</t>
  </si>
  <si>
    <t>DQSK2LDM003</t>
  </si>
  <si>
    <t>DQSK3CDH001</t>
  </si>
  <si>
    <t>DQSK3CDH002</t>
  </si>
  <si>
    <t>DQSK3CDL001</t>
  </si>
  <si>
    <t>Normalized Max Strength</t>
  </si>
  <si>
    <t>DQSK3CDL002</t>
  </si>
  <si>
    <t>DQSK3CDM001</t>
  </si>
  <si>
    <t>DQSK3CDM002</t>
  </si>
  <si>
    <t>DQSK3LDH001</t>
  </si>
  <si>
    <t>DQSK3LDH002</t>
  </si>
  <si>
    <t>DQSK3LDH003</t>
  </si>
  <si>
    <t>DQSK3LDM001</t>
  </si>
  <si>
    <t>DQSK3LDM002</t>
  </si>
  <si>
    <t>DQSK3LDM003</t>
  </si>
  <si>
    <t>Lap-shear</t>
  </si>
  <si>
    <t>Testing Speed (m/sec)</t>
  </si>
  <si>
    <t>Sheet Dimension, mm</t>
  </si>
  <si>
    <t>Off-plane angle</t>
  </si>
  <si>
    <t>DPM00S01</t>
  </si>
  <si>
    <t>static</t>
  </si>
  <si>
    <t>DPM00S02</t>
  </si>
  <si>
    <t>DPM00S03</t>
  </si>
  <si>
    <t>DPM30S01</t>
  </si>
  <si>
    <t>DPM30S02</t>
  </si>
  <si>
    <t>Pull-out</t>
  </si>
  <si>
    <t>DPM90S01</t>
  </si>
  <si>
    <t>DPM90S02</t>
  </si>
  <si>
    <t>DPM00D01</t>
  </si>
  <si>
    <t>DPM00D02</t>
  </si>
  <si>
    <t>DPM00D03</t>
  </si>
  <si>
    <t>DPM30D01</t>
  </si>
  <si>
    <t>DPM30D02</t>
  </si>
  <si>
    <t>DPM30D03</t>
  </si>
  <si>
    <t>DPM90D01</t>
  </si>
  <si>
    <t>DPM90D02</t>
  </si>
  <si>
    <t>DPM90D03</t>
  </si>
  <si>
    <t>Testing Speed (mph)</t>
  </si>
  <si>
    <t>Material</t>
  </si>
  <si>
    <t>Max. Strength (Newton)</t>
  </si>
  <si>
    <t>Failure Mode</t>
  </si>
  <si>
    <t>DP1CS001</t>
  </si>
  <si>
    <t>DP780</t>
  </si>
  <si>
    <t>152 x 51 x 1.15</t>
  </si>
  <si>
    <t>Interfacial</t>
  </si>
  <si>
    <t>DP1CS002</t>
  </si>
  <si>
    <t>Failure mode</t>
  </si>
  <si>
    <t>CT</t>
  </si>
  <si>
    <t>LS</t>
  </si>
  <si>
    <t>Interfacial/Pullout</t>
  </si>
  <si>
    <t>Weld Button Size (mm)</t>
  </si>
  <si>
    <t>Loading speed (mph)</t>
  </si>
  <si>
    <t>DP1LS001</t>
  </si>
  <si>
    <t>DP1LS002</t>
  </si>
  <si>
    <t>DP2CS001</t>
  </si>
  <si>
    <t>Pullout</t>
  </si>
  <si>
    <t>DP2CS002</t>
  </si>
  <si>
    <t>DP2LS001</t>
  </si>
  <si>
    <t>DP2LS002</t>
  </si>
  <si>
    <t>DP3CS001</t>
  </si>
  <si>
    <t>DP3CS002</t>
  </si>
  <si>
    <t>DP3CS003</t>
  </si>
  <si>
    <t>DP3LS001</t>
  </si>
  <si>
    <t>DP3LS002</t>
  </si>
  <si>
    <t>DQSK1CS001</t>
  </si>
  <si>
    <t>DQSK</t>
  </si>
  <si>
    <t>152 x 51 x 1.0</t>
  </si>
  <si>
    <t>DQSK1CS002</t>
  </si>
  <si>
    <t>DQSK1LS001</t>
  </si>
  <si>
    <t>DQSK1LS002</t>
  </si>
  <si>
    <t>DQSK2CS001</t>
  </si>
  <si>
    <t>DQSK2CS002</t>
  </si>
  <si>
    <t>DQSK2LS001</t>
  </si>
  <si>
    <t>DQSK2LS002</t>
  </si>
  <si>
    <t>DQSK3CS001</t>
  </si>
  <si>
    <t>DQSK3CS002</t>
  </si>
  <si>
    <t>DQSK3LS001</t>
  </si>
  <si>
    <t>DQSK3LS002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</si>
</sst>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"/>
    <numFmt numFmtId="167" formatCode="0%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i/>
      <sz val="9"/>
      <color indexed="12"/>
      <name val="Times New Roman"/>
      <family val="0"/>
    </font>
    <font>
      <sz val="8"/>
      <name val="Verdana"/>
      <family val="0"/>
    </font>
    <font>
      <sz val="9"/>
      <color indexed="12"/>
      <name val="Arial"/>
      <family val="0"/>
    </font>
    <font>
      <sz val="8.75"/>
      <color indexed="8"/>
      <name val="Verdana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9.5"/>
      <color indexed="8"/>
      <name val="Verdana"/>
      <family val="0"/>
    </font>
    <font>
      <sz val="9.2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6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/>
    </xf>
    <xf numFmtId="2" fontId="7" fillId="4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7" fillId="4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vertical="top" wrapText="1"/>
    </xf>
    <xf numFmtId="164" fontId="8" fillId="3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4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Failure Load vs Weld Size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4"/>
          <c:w val="0.93"/>
          <c:h val="0.76625"/>
        </c:manualLayout>
      </c:layout>
      <c:scatterChart>
        <c:scatterStyle val="lineMarker"/>
        <c:varyColors val="0"/>
        <c:ser>
          <c:idx val="1"/>
          <c:order val="0"/>
          <c:tx>
            <c:v>DQSK 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90"/>
                </a:solidFill>
              </a:ln>
            </c:spPr>
          </c:marker>
          <c:xVal>
            <c:numRef>
              <c:f>All!$D$2:$D$24</c:f>
              <c:numCache/>
            </c:numRef>
          </c:xVal>
          <c:yVal>
            <c:numRef>
              <c:f>All!$M$2:$M$24</c:f>
              <c:numCache/>
            </c:numRef>
          </c:yVal>
          <c:smooth val="0"/>
        </c:ser>
        <c:ser>
          <c:idx val="0"/>
          <c:order val="1"/>
          <c:tx>
            <c:v>DQSK 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All!$D$25:$D$48</c:f>
              <c:numCache/>
            </c:numRef>
          </c:xVal>
          <c:yVal>
            <c:numRef>
              <c:f>All!$M$25:$M$48</c:f>
              <c:numCache/>
            </c:numRef>
          </c:yVal>
          <c:smooth val="0"/>
        </c:ser>
        <c:ser>
          <c:idx val="2"/>
          <c:order val="2"/>
          <c:tx>
            <c:v>DP780 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All!$D$50:$D$75</c:f>
              <c:numCache/>
            </c:numRef>
          </c:xVal>
          <c:yVal>
            <c:numRef>
              <c:f>All!$M$50:$M$75</c:f>
              <c:numCache/>
            </c:numRef>
          </c:yVal>
          <c:smooth val="0"/>
        </c:ser>
        <c:ser>
          <c:idx val="3"/>
          <c:order val="3"/>
          <c:tx>
            <c:v>DP780 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All!$D$76:$D$99</c:f>
              <c:numCache/>
            </c:numRef>
          </c:xVal>
          <c:yVal>
            <c:numRef>
              <c:f>All!$M$76:$M$99</c:f>
              <c:numCache/>
            </c:numRef>
          </c:yVal>
          <c:smooth val="0"/>
        </c:ser>
        <c:axId val="56943816"/>
        <c:axId val="42732297"/>
      </c:scatterChart>
      <c:valAx>
        <c:axId val="56943816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Weld Size, mm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 val="autoZero"/>
        <c:crossBetween val="midCat"/>
        <c:dispUnits/>
      </c:val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Failure load, N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166"/>
          <c:w val="0.314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Failure Load vs Loading Speed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1"/>
          <c:w val="0.9437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DQSK CT d=5.5mm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All!$L$17:$L$24</c:f>
              <c:numCache/>
            </c:numRef>
          </c:xVal>
          <c:yVal>
            <c:numRef>
              <c:f>All!$N$17:$N$24</c:f>
              <c:numCache/>
            </c:numRef>
          </c:yVal>
          <c:smooth val="0"/>
        </c:ser>
        <c:ser>
          <c:idx val="0"/>
          <c:order val="1"/>
          <c:tx>
            <c:v>DQSK LP d=4mm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90"/>
                </a:solidFill>
              </a:ln>
            </c:spPr>
          </c:marker>
          <c:xVal>
            <c:numRef>
              <c:f>All!$L$25:$L$32</c:f>
              <c:numCache/>
            </c:numRef>
          </c:xVal>
          <c:yVal>
            <c:numRef>
              <c:f>All!$N$25:$N$32</c:f>
              <c:numCache/>
            </c:numRef>
          </c:yVal>
          <c:smooth val="0"/>
        </c:ser>
        <c:ser>
          <c:idx val="2"/>
          <c:order val="2"/>
          <c:tx>
            <c:v>DP780 CT d=5.9mm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All!$L$68:$L$74</c:f>
              <c:numCache/>
            </c:numRef>
          </c:xVal>
          <c:yVal>
            <c:numRef>
              <c:f>All!$N$68:$N$74</c:f>
              <c:numCache/>
            </c:numRef>
          </c:yVal>
          <c:smooth val="0"/>
        </c:ser>
        <c:ser>
          <c:idx val="3"/>
          <c:order val="3"/>
          <c:tx>
            <c:v>DP780 LP d=5.1mm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All!$L$84:$L$89</c:f>
              <c:numCache/>
            </c:numRef>
          </c:xVal>
          <c:yVal>
            <c:numRef>
              <c:f>All!$N$84:$N$89</c:f>
              <c:numCache/>
            </c:numRef>
          </c:yVal>
          <c:smooth val="0"/>
        </c:ser>
        <c:axId val="49046354"/>
        <c:axId val="38764003"/>
      </c:scatterChart>
      <c:val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Impact speed, mph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 val="autoZero"/>
        <c:crossBetween val="midCat"/>
        <c:dispUnits/>
      </c:valAx>
      <c:valAx>
        <c:axId val="38764003"/>
        <c:scaling>
          <c:orientation val="minMax"/>
          <c:max val="1.6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Failure Load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6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4125"/>
          <c:w val="0.479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Failure Load vs Loading Angle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55"/>
          <c:w val="0.89725"/>
          <c:h val="0.7545"/>
        </c:manualLayout>
      </c:layout>
      <c:scatterChart>
        <c:scatterStyle val="lineMarker"/>
        <c:varyColors val="0"/>
        <c:ser>
          <c:idx val="2"/>
          <c:order val="0"/>
          <c:tx>
            <c:v>Static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All!$J$101:$J$107</c:f>
              <c:numCache/>
            </c:numRef>
          </c:xVal>
          <c:yVal>
            <c:numRef>
              <c:f>All!$M$101:$M$107</c:f>
              <c:numCache/>
            </c:numRef>
          </c:yVal>
          <c:smooth val="0"/>
        </c:ser>
        <c:ser>
          <c:idx val="3"/>
          <c:order val="1"/>
          <c:tx>
            <c:v>12.5mph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All!$J$108:$J$116</c:f>
              <c:numCache/>
            </c:numRef>
          </c:xVal>
          <c:yVal>
            <c:numRef>
              <c:f>All!$M$108:$M$116</c:f>
              <c:numCache/>
            </c:numRef>
          </c:yVal>
          <c:smooth val="0"/>
        </c:ser>
        <c:axId val="13331708"/>
        <c:axId val="52876509"/>
      </c:scatterChart>
      <c:val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Load angle, deg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2876509"/>
        <c:crosses val="autoZero"/>
        <c:crossBetween val="midCat"/>
        <c:dispUnits/>
        <c:majorUnit val="10"/>
      </c:val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Failure Load, N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3331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16475"/>
          <c:w val="0.186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352425</xdr:colOff>
      <xdr:row>2</xdr:row>
      <xdr:rowOff>219075</xdr:rowOff>
    </xdr:from>
    <xdr:ext cx="5934075" cy="4448175"/>
    <xdr:graphicFrame>
      <xdr:nvGraphicFramePr>
        <xdr:cNvPr id="1" name="Chart 2"/>
        <xdr:cNvGraphicFramePr/>
      </xdr:nvGraphicFramePr>
      <xdr:xfrm>
        <a:off x="8724900" y="904875"/>
        <a:ext cx="59340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14</xdr:col>
      <xdr:colOff>342900</xdr:colOff>
      <xdr:row>35</xdr:row>
      <xdr:rowOff>85725</xdr:rowOff>
    </xdr:from>
    <xdr:to>
      <xdr:col>22</xdr:col>
      <xdr:colOff>9525</xdr:colOff>
      <xdr:row>61</xdr:row>
      <xdr:rowOff>47625</xdr:rowOff>
    </xdr:to>
    <xdr:graphicFrame>
      <xdr:nvGraphicFramePr>
        <xdr:cNvPr id="2" name="Chart 4"/>
        <xdr:cNvGraphicFramePr/>
      </xdr:nvGraphicFramePr>
      <xdr:xfrm>
        <a:off x="8715375" y="6696075"/>
        <a:ext cx="62198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704850</xdr:colOff>
      <xdr:row>99</xdr:row>
      <xdr:rowOff>114300</xdr:rowOff>
    </xdr:from>
    <xdr:to>
      <xdr:col>20</xdr:col>
      <xdr:colOff>685800</xdr:colOff>
      <xdr:row>130</xdr:row>
      <xdr:rowOff>114300</xdr:rowOff>
    </xdr:to>
    <xdr:graphicFrame>
      <xdr:nvGraphicFramePr>
        <xdr:cNvPr id="3" name="Chart -1023"/>
        <xdr:cNvGraphicFramePr/>
      </xdr:nvGraphicFramePr>
      <xdr:xfrm>
        <a:off x="9077325" y="15259050"/>
        <a:ext cx="48958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1" topLeftCell="BM2" activePane="bottomLeft" state="frozen"/>
      <selection pane="topLeft" activeCell="A1" sqref="A1"/>
      <selection pane="bottomLeft" activeCell="M26" sqref="M26"/>
    </sheetView>
  </sheetViews>
  <sheetFormatPr defaultColWidth="10.75390625" defaultRowHeight="12.75"/>
  <cols>
    <col min="1" max="1" width="10.75390625" style="56" customWidth="1"/>
    <col min="2" max="2" width="6.00390625" style="56" bestFit="1" customWidth="1"/>
    <col min="3" max="3" width="7.25390625" style="56" customWidth="1"/>
    <col min="4" max="4" width="4.375" style="56" bestFit="1" customWidth="1"/>
    <col min="5" max="5" width="6.375" style="56" bestFit="1" customWidth="1"/>
    <col min="6" max="6" width="11.375" style="56" bestFit="1" customWidth="1"/>
    <col min="7" max="7" width="6.00390625" style="56" bestFit="1" customWidth="1"/>
    <col min="8" max="8" width="7.25390625" style="56" bestFit="1" customWidth="1"/>
    <col min="9" max="9" width="4.375" style="56" bestFit="1" customWidth="1"/>
    <col min="10" max="10" width="6.375" style="56" bestFit="1" customWidth="1"/>
    <col min="11" max="11" width="11.375" style="56" bestFit="1" customWidth="1"/>
    <col min="12" max="16384" width="10.75390625" style="56" customWidth="1"/>
  </cols>
  <sheetData>
    <row r="1" spans="1:12" ht="33.75" thickBot="1">
      <c r="A1" s="54"/>
      <c r="B1" s="51" t="s">
        <v>109</v>
      </c>
      <c r="C1" s="52" t="s">
        <v>121</v>
      </c>
      <c r="D1" s="52" t="s">
        <v>2</v>
      </c>
      <c r="E1" s="52" t="s">
        <v>122</v>
      </c>
      <c r="F1" s="53" t="s">
        <v>117</v>
      </c>
      <c r="G1" s="51" t="s">
        <v>109</v>
      </c>
      <c r="H1" s="52" t="s">
        <v>121</v>
      </c>
      <c r="I1" s="52" t="s">
        <v>2</v>
      </c>
      <c r="J1" s="52" t="s">
        <v>122</v>
      </c>
      <c r="K1" s="53" t="s">
        <v>117</v>
      </c>
      <c r="L1" s="55"/>
    </row>
    <row r="2" spans="1:12" ht="10.5">
      <c r="A2" s="54"/>
      <c r="B2" s="46" t="s">
        <v>136</v>
      </c>
      <c r="C2" s="47">
        <v>4</v>
      </c>
      <c r="D2" s="47" t="s">
        <v>118</v>
      </c>
      <c r="E2" s="47" t="s">
        <v>4</v>
      </c>
      <c r="F2" s="48" t="s">
        <v>126</v>
      </c>
      <c r="G2" s="46" t="s">
        <v>113</v>
      </c>
      <c r="H2" s="47">
        <v>4.3</v>
      </c>
      <c r="I2" s="47" t="s">
        <v>118</v>
      </c>
      <c r="J2" s="47" t="s">
        <v>4</v>
      </c>
      <c r="K2" s="50" t="s">
        <v>115</v>
      </c>
      <c r="L2" s="55"/>
    </row>
    <row r="3" spans="1:12" ht="10.5">
      <c r="A3" s="54"/>
      <c r="B3" s="39" t="s">
        <v>136</v>
      </c>
      <c r="C3" s="38">
        <v>4</v>
      </c>
      <c r="D3" s="38" t="s">
        <v>118</v>
      </c>
      <c r="E3" s="38">
        <v>5.8</v>
      </c>
      <c r="F3" s="40" t="s">
        <v>126</v>
      </c>
      <c r="G3" s="39" t="s">
        <v>113</v>
      </c>
      <c r="H3" s="38">
        <v>4.3</v>
      </c>
      <c r="I3" s="38" t="s">
        <v>118</v>
      </c>
      <c r="J3" s="38">
        <v>8.1</v>
      </c>
      <c r="K3" s="41" t="s">
        <v>115</v>
      </c>
      <c r="L3" s="55"/>
    </row>
    <row r="4" spans="1:12" ht="10.5">
      <c r="A4" s="54"/>
      <c r="B4" s="39" t="s">
        <v>136</v>
      </c>
      <c r="C4" s="38">
        <v>4</v>
      </c>
      <c r="D4" s="38" t="s">
        <v>118</v>
      </c>
      <c r="E4" s="38">
        <v>12.5</v>
      </c>
      <c r="F4" s="40" t="s">
        <v>126</v>
      </c>
      <c r="G4" s="39" t="s">
        <v>113</v>
      </c>
      <c r="H4" s="38">
        <v>4.3</v>
      </c>
      <c r="I4" s="38" t="s">
        <v>118</v>
      </c>
      <c r="J4" s="38">
        <v>12.5</v>
      </c>
      <c r="K4" s="41" t="s">
        <v>115</v>
      </c>
      <c r="L4" s="55"/>
    </row>
    <row r="5" spans="1:12" ht="10.5">
      <c r="A5" s="54"/>
      <c r="B5" s="39" t="s">
        <v>136</v>
      </c>
      <c r="C5" s="38">
        <v>4.8</v>
      </c>
      <c r="D5" s="38" t="s">
        <v>118</v>
      </c>
      <c r="E5" s="38" t="s">
        <v>4</v>
      </c>
      <c r="F5" s="40" t="s">
        <v>126</v>
      </c>
      <c r="G5" s="39" t="s">
        <v>113</v>
      </c>
      <c r="H5" s="38">
        <v>5.1</v>
      </c>
      <c r="I5" s="38" t="s">
        <v>118</v>
      </c>
      <c r="J5" s="38" t="s">
        <v>4</v>
      </c>
      <c r="K5" s="40" t="s">
        <v>126</v>
      </c>
      <c r="L5" s="55"/>
    </row>
    <row r="6" spans="1:12" ht="10.5">
      <c r="A6" s="54"/>
      <c r="B6" s="39" t="s">
        <v>136</v>
      </c>
      <c r="C6" s="38">
        <v>4.8</v>
      </c>
      <c r="D6" s="38" t="s">
        <v>118</v>
      </c>
      <c r="E6" s="38">
        <v>8.1</v>
      </c>
      <c r="F6" s="40" t="s">
        <v>126</v>
      </c>
      <c r="G6" s="39" t="s">
        <v>113</v>
      </c>
      <c r="H6" s="38">
        <v>5.1</v>
      </c>
      <c r="I6" s="38" t="s">
        <v>118</v>
      </c>
      <c r="J6" s="38">
        <v>5.8</v>
      </c>
      <c r="K6" s="40" t="s">
        <v>126</v>
      </c>
      <c r="L6" s="55"/>
    </row>
    <row r="7" spans="1:12" ht="10.5">
      <c r="A7" s="54"/>
      <c r="B7" s="39" t="s">
        <v>136</v>
      </c>
      <c r="C7" s="38">
        <v>4.8</v>
      </c>
      <c r="D7" s="38" t="s">
        <v>118</v>
      </c>
      <c r="E7" s="38">
        <v>12.5</v>
      </c>
      <c r="F7" s="40" t="s">
        <v>126</v>
      </c>
      <c r="G7" s="39" t="s">
        <v>113</v>
      </c>
      <c r="H7" s="38">
        <v>5.1</v>
      </c>
      <c r="I7" s="38" t="s">
        <v>118</v>
      </c>
      <c r="J7" s="38">
        <v>8.1</v>
      </c>
      <c r="K7" s="40" t="s">
        <v>126</v>
      </c>
      <c r="L7" s="55"/>
    </row>
    <row r="8" spans="1:12" ht="10.5">
      <c r="A8" s="54"/>
      <c r="B8" s="39" t="s">
        <v>136</v>
      </c>
      <c r="C8" s="38">
        <v>5.5</v>
      </c>
      <c r="D8" s="38" t="s">
        <v>118</v>
      </c>
      <c r="E8" s="38" t="s">
        <v>4</v>
      </c>
      <c r="F8" s="40" t="s">
        <v>126</v>
      </c>
      <c r="G8" s="39" t="s">
        <v>113</v>
      </c>
      <c r="H8" s="38">
        <v>5.1</v>
      </c>
      <c r="I8" s="38" t="s">
        <v>118</v>
      </c>
      <c r="J8" s="38">
        <v>12.5</v>
      </c>
      <c r="K8" s="40" t="s">
        <v>126</v>
      </c>
      <c r="L8" s="55"/>
    </row>
    <row r="9" spans="1:12" ht="10.5">
      <c r="A9" s="54"/>
      <c r="B9" s="39" t="s">
        <v>136</v>
      </c>
      <c r="C9" s="38">
        <v>5.5</v>
      </c>
      <c r="D9" s="38" t="s">
        <v>118</v>
      </c>
      <c r="E9" s="38">
        <v>5.8</v>
      </c>
      <c r="F9" s="40" t="s">
        <v>126</v>
      </c>
      <c r="G9" s="39" t="s">
        <v>113</v>
      </c>
      <c r="H9" s="38">
        <v>5.9</v>
      </c>
      <c r="I9" s="38" t="s">
        <v>118</v>
      </c>
      <c r="J9" s="38" t="s">
        <v>4</v>
      </c>
      <c r="K9" s="40" t="s">
        <v>126</v>
      </c>
      <c r="L9" s="55"/>
    </row>
    <row r="10" spans="1:12" ht="10.5">
      <c r="A10" s="54"/>
      <c r="B10" s="39" t="s">
        <v>136</v>
      </c>
      <c r="C10" s="38">
        <v>5.5</v>
      </c>
      <c r="D10" s="38" t="s">
        <v>118</v>
      </c>
      <c r="E10" s="38">
        <v>8.1</v>
      </c>
      <c r="F10" s="40" t="s">
        <v>126</v>
      </c>
      <c r="G10" s="39" t="s">
        <v>113</v>
      </c>
      <c r="H10" s="38">
        <v>5.9</v>
      </c>
      <c r="I10" s="38" t="s">
        <v>118</v>
      </c>
      <c r="J10" s="38">
        <v>8.1</v>
      </c>
      <c r="K10" s="40" t="s">
        <v>126</v>
      </c>
      <c r="L10" s="55"/>
    </row>
    <row r="11" spans="1:12" ht="12" thickBot="1">
      <c r="A11" s="54"/>
      <c r="B11" s="43" t="s">
        <v>136</v>
      </c>
      <c r="C11" s="44">
        <v>5.5</v>
      </c>
      <c r="D11" s="44" t="s">
        <v>118</v>
      </c>
      <c r="E11" s="44">
        <v>12.5</v>
      </c>
      <c r="F11" s="45" t="s">
        <v>126</v>
      </c>
      <c r="G11" s="43" t="s">
        <v>113</v>
      </c>
      <c r="H11" s="44">
        <v>5.9</v>
      </c>
      <c r="I11" s="44" t="s">
        <v>118</v>
      </c>
      <c r="J11" s="44">
        <v>12.5</v>
      </c>
      <c r="K11" s="45" t="s">
        <v>126</v>
      </c>
      <c r="L11" s="55"/>
    </row>
    <row r="12" spans="1:12" ht="10.5">
      <c r="A12" s="54"/>
      <c r="B12" s="46" t="s">
        <v>136</v>
      </c>
      <c r="C12" s="47">
        <v>4</v>
      </c>
      <c r="D12" s="47" t="s">
        <v>119</v>
      </c>
      <c r="E12" s="47" t="s">
        <v>4</v>
      </c>
      <c r="F12" s="48" t="s">
        <v>126</v>
      </c>
      <c r="G12" s="46" t="s">
        <v>113</v>
      </c>
      <c r="H12" s="47">
        <v>4.3</v>
      </c>
      <c r="I12" s="47" t="s">
        <v>119</v>
      </c>
      <c r="J12" s="47" t="s">
        <v>4</v>
      </c>
      <c r="K12" s="49" t="s">
        <v>120</v>
      </c>
      <c r="L12" s="55"/>
    </row>
    <row r="13" spans="1:12" ht="10.5">
      <c r="A13" s="54"/>
      <c r="B13" s="39" t="s">
        <v>136</v>
      </c>
      <c r="C13" s="38">
        <v>4</v>
      </c>
      <c r="D13" s="38" t="s">
        <v>119</v>
      </c>
      <c r="E13" s="38">
        <v>8.1</v>
      </c>
      <c r="F13" s="41" t="s">
        <v>115</v>
      </c>
      <c r="G13" s="39" t="s">
        <v>113</v>
      </c>
      <c r="H13" s="38">
        <v>4.3</v>
      </c>
      <c r="I13" s="38" t="s">
        <v>119</v>
      </c>
      <c r="J13" s="38">
        <v>8.1</v>
      </c>
      <c r="K13" s="40" t="s">
        <v>126</v>
      </c>
      <c r="L13" s="55"/>
    </row>
    <row r="14" spans="1:12" ht="10.5">
      <c r="A14" s="54"/>
      <c r="B14" s="39" t="s">
        <v>136</v>
      </c>
      <c r="C14" s="38">
        <v>4</v>
      </c>
      <c r="D14" s="38" t="s">
        <v>119</v>
      </c>
      <c r="E14" s="38">
        <v>12.5</v>
      </c>
      <c r="F14" s="41" t="s">
        <v>115</v>
      </c>
      <c r="G14" s="39" t="s">
        <v>113</v>
      </c>
      <c r="H14" s="38">
        <v>4.3</v>
      </c>
      <c r="I14" s="38" t="s">
        <v>119</v>
      </c>
      <c r="J14" s="38">
        <v>12.5</v>
      </c>
      <c r="K14" s="42" t="s">
        <v>120</v>
      </c>
      <c r="L14" s="55"/>
    </row>
    <row r="15" spans="1:12" ht="10.5">
      <c r="A15" s="54"/>
      <c r="B15" s="39" t="s">
        <v>136</v>
      </c>
      <c r="C15" s="38">
        <v>4.8</v>
      </c>
      <c r="D15" s="38" t="s">
        <v>119</v>
      </c>
      <c r="E15" s="38" t="s">
        <v>4</v>
      </c>
      <c r="F15" s="40" t="s">
        <v>126</v>
      </c>
      <c r="G15" s="39" t="s">
        <v>113</v>
      </c>
      <c r="H15" s="38">
        <v>5.1</v>
      </c>
      <c r="I15" s="38" t="s">
        <v>119</v>
      </c>
      <c r="J15" s="38" t="s">
        <v>4</v>
      </c>
      <c r="K15" s="40" t="s">
        <v>126</v>
      </c>
      <c r="L15" s="55"/>
    </row>
    <row r="16" spans="1:12" ht="10.5">
      <c r="A16" s="54"/>
      <c r="B16" s="39" t="s">
        <v>136</v>
      </c>
      <c r="C16" s="38">
        <v>4.8</v>
      </c>
      <c r="D16" s="38" t="s">
        <v>119</v>
      </c>
      <c r="E16" s="38">
        <v>8.1</v>
      </c>
      <c r="F16" s="42" t="s">
        <v>120</v>
      </c>
      <c r="G16" s="39" t="s">
        <v>113</v>
      </c>
      <c r="H16" s="38">
        <v>5.1</v>
      </c>
      <c r="I16" s="38" t="s">
        <v>119</v>
      </c>
      <c r="J16" s="38">
        <v>8.1</v>
      </c>
      <c r="K16" s="40" t="s">
        <v>126</v>
      </c>
      <c r="L16" s="55"/>
    </row>
    <row r="17" spans="1:12" ht="10.5">
      <c r="A17" s="54"/>
      <c r="B17" s="39" t="s">
        <v>136</v>
      </c>
      <c r="C17" s="38">
        <v>4.8</v>
      </c>
      <c r="D17" s="38" t="s">
        <v>119</v>
      </c>
      <c r="E17" s="38">
        <v>12.5</v>
      </c>
      <c r="F17" s="42" t="s">
        <v>120</v>
      </c>
      <c r="G17" s="39" t="s">
        <v>113</v>
      </c>
      <c r="H17" s="38">
        <v>5.1</v>
      </c>
      <c r="I17" s="38" t="s">
        <v>119</v>
      </c>
      <c r="J17" s="38">
        <v>12.5</v>
      </c>
      <c r="K17" s="42" t="s">
        <v>120</v>
      </c>
      <c r="L17" s="55"/>
    </row>
    <row r="18" spans="1:12" ht="10.5">
      <c r="A18" s="54"/>
      <c r="B18" s="39" t="s">
        <v>136</v>
      </c>
      <c r="C18" s="38">
        <v>5.5</v>
      </c>
      <c r="D18" s="38" t="s">
        <v>119</v>
      </c>
      <c r="E18" s="38" t="s">
        <v>4</v>
      </c>
      <c r="F18" s="40" t="s">
        <v>126</v>
      </c>
      <c r="G18" s="39" t="s">
        <v>113</v>
      </c>
      <c r="H18" s="38">
        <v>5.9</v>
      </c>
      <c r="I18" s="38" t="s">
        <v>119</v>
      </c>
      <c r="J18" s="38" t="s">
        <v>4</v>
      </c>
      <c r="K18" s="40" t="s">
        <v>126</v>
      </c>
      <c r="L18" s="55"/>
    </row>
    <row r="19" spans="1:12" ht="10.5">
      <c r="A19" s="54"/>
      <c r="B19" s="39" t="s">
        <v>136</v>
      </c>
      <c r="C19" s="38">
        <v>5.5</v>
      </c>
      <c r="D19" s="38" t="s">
        <v>119</v>
      </c>
      <c r="E19" s="38">
        <v>8.1</v>
      </c>
      <c r="F19" s="40" t="s">
        <v>126</v>
      </c>
      <c r="G19" s="39" t="s">
        <v>113</v>
      </c>
      <c r="H19" s="38">
        <v>5.9</v>
      </c>
      <c r="I19" s="38" t="s">
        <v>119</v>
      </c>
      <c r="J19" s="38">
        <v>8.1</v>
      </c>
      <c r="K19" s="40" t="s">
        <v>126</v>
      </c>
      <c r="L19" s="55"/>
    </row>
    <row r="20" spans="1:12" ht="12" thickBot="1">
      <c r="A20" s="54"/>
      <c r="B20" s="43" t="s">
        <v>136</v>
      </c>
      <c r="C20" s="44">
        <v>5.5</v>
      </c>
      <c r="D20" s="44" t="s">
        <v>119</v>
      </c>
      <c r="E20" s="44">
        <v>12.5</v>
      </c>
      <c r="F20" s="45" t="s">
        <v>126</v>
      </c>
      <c r="G20" s="43" t="s">
        <v>113</v>
      </c>
      <c r="H20" s="44">
        <v>5.9</v>
      </c>
      <c r="I20" s="44" t="s">
        <v>119</v>
      </c>
      <c r="J20" s="44">
        <v>12.5</v>
      </c>
      <c r="K20" s="45" t="s">
        <v>126</v>
      </c>
      <c r="L20" s="55"/>
    </row>
    <row r="21" spans="1:7" ht="10.5">
      <c r="A21" s="54"/>
      <c r="G21" s="55"/>
    </row>
    <row r="22" spans="1:7" ht="10.5">
      <c r="A22" s="54"/>
      <c r="G22" s="55"/>
    </row>
    <row r="23" spans="1:7" ht="10.5">
      <c r="A23" s="54"/>
      <c r="G23" s="55"/>
    </row>
    <row r="24" spans="1:7" ht="10.5">
      <c r="A24" s="54"/>
      <c r="G24" s="55"/>
    </row>
    <row r="25" spans="1:7" s="14" customFormat="1" ht="10.5">
      <c r="A25" s="57"/>
      <c r="G25" s="58"/>
    </row>
    <row r="26" spans="1:7" s="14" customFormat="1" ht="10.5">
      <c r="A26" s="57"/>
      <c r="G26" s="58"/>
    </row>
    <row r="27" spans="1:7" s="14" customFormat="1" ht="10.5">
      <c r="A27" s="57"/>
      <c r="G27" s="58"/>
    </row>
    <row r="28" spans="1:7" s="14" customFormat="1" ht="10.5">
      <c r="A28" s="57"/>
      <c r="G28" s="58"/>
    </row>
    <row r="29" spans="1:7" s="14" customFormat="1" ht="10.5">
      <c r="A29" s="57"/>
      <c r="G29" s="58"/>
    </row>
    <row r="30" spans="1:7" s="14" customFormat="1" ht="10.5">
      <c r="A30" s="57"/>
      <c r="G30" s="58"/>
    </row>
    <row r="31" spans="1:7" s="14" customFormat="1" ht="10.5">
      <c r="A31" s="57"/>
      <c r="G31" s="58"/>
    </row>
    <row r="32" spans="1:7" s="14" customFormat="1" ht="10.5">
      <c r="A32" s="57"/>
      <c r="G32" s="58"/>
    </row>
    <row r="33" spans="1:7" s="14" customFormat="1" ht="10.5">
      <c r="A33" s="57"/>
      <c r="G33" s="58"/>
    </row>
    <row r="34" spans="1:7" s="14" customFormat="1" ht="10.5">
      <c r="A34" s="57"/>
      <c r="G34" s="58"/>
    </row>
    <row r="35" spans="1:7" s="14" customFormat="1" ht="10.5">
      <c r="A35" s="57"/>
      <c r="G35" s="58"/>
    </row>
    <row r="36" spans="1:7" s="14" customFormat="1" ht="10.5">
      <c r="A36" s="57"/>
      <c r="G36" s="58"/>
    </row>
    <row r="37" spans="1:7" s="14" customFormat="1" ht="10.5">
      <c r="A37" s="57"/>
      <c r="G37" s="58"/>
    </row>
    <row r="38" spans="1:7" s="14" customFormat="1" ht="10.5">
      <c r="A38" s="57"/>
      <c r="G38" s="58"/>
    </row>
    <row r="39" spans="1:7" s="14" customFormat="1" ht="10.5">
      <c r="A39" s="57"/>
      <c r="G39" s="58"/>
    </row>
    <row r="40" spans="1:7" s="14" customFormat="1" ht="10.5">
      <c r="A40" s="57"/>
      <c r="G40" s="58"/>
    </row>
    <row r="41" spans="2:6" s="14" customFormat="1" ht="10.5">
      <c r="B41" s="59"/>
      <c r="C41" s="59"/>
      <c r="D41" s="60"/>
      <c r="E41" s="59"/>
      <c r="F41" s="59"/>
    </row>
    <row r="42" s="14" customFormat="1" ht="10.5">
      <c r="D42" s="56"/>
    </row>
    <row r="43" s="14" customFormat="1" ht="10.5">
      <c r="D43" s="56"/>
    </row>
    <row r="44" s="14" customFormat="1" ht="10.5">
      <c r="D44" s="56"/>
    </row>
    <row r="45" s="14" customFormat="1" ht="10.5">
      <c r="D45" s="56"/>
    </row>
    <row r="46" s="14" customFormat="1" ht="10.5">
      <c r="D46" s="56"/>
    </row>
    <row r="47" s="14" customFormat="1" ht="10.5">
      <c r="D47" s="56"/>
    </row>
    <row r="48" s="14" customFormat="1" ht="10.5"/>
    <row r="49" s="14" customFormat="1" ht="10.5"/>
    <row r="76" s="14" customFormat="1" ht="10.5"/>
    <row r="77" s="14" customFormat="1" ht="10.5"/>
    <row r="78" s="14" customFormat="1" ht="10.5"/>
    <row r="79" s="14" customFormat="1" ht="10.5"/>
    <row r="80" s="14" customFormat="1" ht="10.5"/>
    <row r="81" s="14" customFormat="1" ht="10.5"/>
    <row r="82" s="14" customFormat="1" ht="10.5"/>
    <row r="83" s="14" customFormat="1" ht="10.5"/>
    <row r="84" s="14" customFormat="1" ht="10.5"/>
    <row r="85" s="14" customFormat="1" ht="10.5"/>
    <row r="86" s="14" customFormat="1" ht="10.5"/>
    <row r="87" s="14" customFormat="1" ht="10.5"/>
    <row r="88" s="14" customFormat="1" ht="10.5"/>
    <row r="89" s="14" customFormat="1" ht="10.5"/>
    <row r="90" s="14" customFormat="1" ht="10.5"/>
    <row r="91" s="14" customFormat="1" ht="10.5"/>
    <row r="92" s="14" customFormat="1" ht="10.5"/>
    <row r="93" s="14" customFormat="1" ht="10.5"/>
    <row r="94" s="14" customFormat="1" ht="10.5"/>
    <row r="95" s="14" customFormat="1" ht="10.5"/>
    <row r="96" s="14" customFormat="1" ht="10.5"/>
    <row r="97" s="14" customFormat="1" ht="10.5"/>
    <row r="98" s="14" customFormat="1" ht="10.5"/>
    <row r="99" s="14" customFormat="1" ht="10.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pane ySplit="1" topLeftCell="BM12" activePane="bottomLeft" state="frozen"/>
      <selection pane="topLeft" activeCell="A1" sqref="A1"/>
      <selection pane="bottomLeft" activeCell="H45" sqref="H45"/>
    </sheetView>
  </sheetViews>
  <sheetFormatPr defaultColWidth="10.75390625" defaultRowHeight="12.75"/>
  <cols>
    <col min="1" max="2" width="10.75390625" style="3" customWidth="1"/>
    <col min="3" max="3" width="10.25390625" style="3" bestFit="1" customWidth="1"/>
    <col min="4" max="4" width="6.625" style="3" customWidth="1"/>
    <col min="5" max="5" width="6.875" style="3" customWidth="1"/>
    <col min="6" max="8" width="7.625" style="3" customWidth="1"/>
    <col min="9" max="9" width="10.125" style="3" customWidth="1"/>
    <col min="10" max="10" width="4.625" style="3" customWidth="1"/>
    <col min="11" max="11" width="6.75390625" style="3" customWidth="1"/>
    <col min="12" max="12" width="5.625" style="16" bestFit="1" customWidth="1"/>
    <col min="13" max="13" width="6.875" style="37" customWidth="1"/>
    <col min="14" max="14" width="7.75390625" style="3" customWidth="1"/>
    <col min="15" max="16384" width="10.75390625" style="3" customWidth="1"/>
  </cols>
  <sheetData>
    <row r="1" spans="1:14" ht="43.5">
      <c r="A1" s="1" t="s">
        <v>0</v>
      </c>
      <c r="B1" s="1" t="s">
        <v>109</v>
      </c>
      <c r="C1" s="1" t="s">
        <v>88</v>
      </c>
      <c r="D1" s="1" t="s">
        <v>1</v>
      </c>
      <c r="E1" s="1" t="s">
        <v>110</v>
      </c>
      <c r="F1" s="1" t="s">
        <v>111</v>
      </c>
      <c r="G1" s="1" t="s">
        <v>27</v>
      </c>
      <c r="H1" s="1" t="s">
        <v>30</v>
      </c>
      <c r="I1" s="2" t="s">
        <v>2</v>
      </c>
      <c r="J1" s="2" t="s">
        <v>89</v>
      </c>
      <c r="K1" s="2" t="s">
        <v>87</v>
      </c>
      <c r="L1" s="15" t="s">
        <v>108</v>
      </c>
      <c r="M1" s="28" t="s">
        <v>15</v>
      </c>
      <c r="N1" s="3" t="s">
        <v>76</v>
      </c>
    </row>
    <row r="2" spans="1:14" ht="10.5">
      <c r="A2" s="4" t="s">
        <v>135</v>
      </c>
      <c r="B2" s="4" t="s">
        <v>136</v>
      </c>
      <c r="C2" s="4" t="s">
        <v>137</v>
      </c>
      <c r="D2" s="4">
        <v>4</v>
      </c>
      <c r="E2" s="4">
        <v>3212</v>
      </c>
      <c r="F2" s="4" t="s">
        <v>126</v>
      </c>
      <c r="G2" s="4"/>
      <c r="H2" s="4" t="s">
        <v>31</v>
      </c>
      <c r="I2" s="5" t="s">
        <v>3</v>
      </c>
      <c r="J2" s="5"/>
      <c r="K2" s="5" t="s">
        <v>4</v>
      </c>
      <c r="L2" s="16">
        <f aca="true" t="shared" si="0" ref="L2:L48">IF(ISTEXT(K2),0,K2)/0.447</f>
        <v>0</v>
      </c>
      <c r="M2" s="29">
        <f>AVERAGE(E2,E3)</f>
        <v>3315.5</v>
      </c>
      <c r="N2" s="61">
        <f>M2/$M$2</f>
        <v>1</v>
      </c>
    </row>
    <row r="3" spans="1:14" ht="24">
      <c r="A3" s="4" t="s">
        <v>138</v>
      </c>
      <c r="B3" s="4" t="s">
        <v>136</v>
      </c>
      <c r="C3" s="4" t="s">
        <v>137</v>
      </c>
      <c r="D3" s="4">
        <v>4</v>
      </c>
      <c r="E3" s="4">
        <v>3419</v>
      </c>
      <c r="F3" s="4" t="s">
        <v>126</v>
      </c>
      <c r="G3" s="4"/>
      <c r="H3" s="4"/>
      <c r="I3" s="5" t="s">
        <v>3</v>
      </c>
      <c r="J3" s="5"/>
      <c r="K3" s="5" t="s">
        <v>4</v>
      </c>
      <c r="L3" s="16">
        <f t="shared" si="0"/>
        <v>0</v>
      </c>
      <c r="M3" s="29"/>
      <c r="N3" s="61"/>
    </row>
    <row r="4" spans="1:14" s="13" customFormat="1" ht="12">
      <c r="A4" s="13" t="s">
        <v>52</v>
      </c>
      <c r="B4" s="13" t="s">
        <v>136</v>
      </c>
      <c r="C4" s="13" t="s">
        <v>137</v>
      </c>
      <c r="D4" s="13">
        <v>4</v>
      </c>
      <c r="E4" s="13">
        <v>3115</v>
      </c>
      <c r="F4" s="13" t="s">
        <v>126</v>
      </c>
      <c r="H4" s="13" t="s">
        <v>31</v>
      </c>
      <c r="I4" s="13" t="s">
        <v>3</v>
      </c>
      <c r="K4" s="13">
        <v>2.6</v>
      </c>
      <c r="L4" s="17">
        <f t="shared" si="0"/>
        <v>5.8165548098434</v>
      </c>
      <c r="M4" s="30">
        <f>AVERAGE(E4,E5)</f>
        <v>3114</v>
      </c>
      <c r="N4" s="61">
        <f>M4/$M$2</f>
        <v>0.9392248529633539</v>
      </c>
    </row>
    <row r="5" spans="1:14" s="13" customFormat="1" ht="12">
      <c r="A5" s="13" t="s">
        <v>53</v>
      </c>
      <c r="B5" s="13" t="s">
        <v>136</v>
      </c>
      <c r="C5" s="13" t="s">
        <v>137</v>
      </c>
      <c r="D5" s="13">
        <v>4</v>
      </c>
      <c r="E5" s="13">
        <v>3113</v>
      </c>
      <c r="F5" s="13" t="s">
        <v>126</v>
      </c>
      <c r="I5" s="13" t="s">
        <v>3</v>
      </c>
      <c r="K5" s="13">
        <v>2.6</v>
      </c>
      <c r="L5" s="17">
        <f t="shared" si="0"/>
        <v>5.8165548098434</v>
      </c>
      <c r="M5" s="30"/>
      <c r="N5" s="62"/>
    </row>
    <row r="6" spans="1:14" s="9" customFormat="1" ht="12">
      <c r="A6" s="9" t="s">
        <v>50</v>
      </c>
      <c r="B6" s="9" t="s">
        <v>136</v>
      </c>
      <c r="C6" s="9" t="s">
        <v>137</v>
      </c>
      <c r="D6" s="9">
        <v>4</v>
      </c>
      <c r="E6" s="9">
        <v>3295</v>
      </c>
      <c r="F6" s="9" t="s">
        <v>126</v>
      </c>
      <c r="H6" s="9" t="s">
        <v>31</v>
      </c>
      <c r="I6" s="9" t="s">
        <v>3</v>
      </c>
      <c r="K6" s="9">
        <v>5.6</v>
      </c>
      <c r="L6" s="18">
        <f t="shared" si="0"/>
        <v>12.527964205816554</v>
      </c>
      <c r="M6" s="31">
        <f>AVERAGE(E6,E7)</f>
        <v>3399</v>
      </c>
      <c r="N6" s="61">
        <f>M6/$M$2</f>
        <v>1.0251847383501733</v>
      </c>
    </row>
    <row r="7" spans="1:14" s="9" customFormat="1" ht="12">
      <c r="A7" s="9" t="s">
        <v>51</v>
      </c>
      <c r="B7" s="9" t="s">
        <v>136</v>
      </c>
      <c r="C7" s="9" t="s">
        <v>137</v>
      </c>
      <c r="D7" s="9">
        <v>4</v>
      </c>
      <c r="E7" s="9">
        <v>3503</v>
      </c>
      <c r="F7" s="9" t="s">
        <v>126</v>
      </c>
      <c r="I7" s="9" t="s">
        <v>3</v>
      </c>
      <c r="K7" s="9">
        <v>5.6</v>
      </c>
      <c r="L7" s="18">
        <f t="shared" si="0"/>
        <v>12.527964205816554</v>
      </c>
      <c r="M7" s="31"/>
      <c r="N7" s="63"/>
    </row>
    <row r="8" spans="1:14" ht="24">
      <c r="A8" s="4" t="s">
        <v>141</v>
      </c>
      <c r="B8" s="4" t="s">
        <v>136</v>
      </c>
      <c r="C8" s="4" t="s">
        <v>137</v>
      </c>
      <c r="D8" s="4">
        <v>4.8</v>
      </c>
      <c r="E8" s="4">
        <v>3419</v>
      </c>
      <c r="F8" s="4" t="s">
        <v>126</v>
      </c>
      <c r="G8" s="4"/>
      <c r="H8" s="4" t="s">
        <v>31</v>
      </c>
      <c r="I8" s="5" t="s">
        <v>3</v>
      </c>
      <c r="J8" s="5"/>
      <c r="K8" s="5" t="s">
        <v>4</v>
      </c>
      <c r="L8" s="16">
        <f t="shared" si="0"/>
        <v>0</v>
      </c>
      <c r="M8" s="29">
        <f>AVERAGE(E8,E9)</f>
        <v>3423</v>
      </c>
      <c r="N8" s="61">
        <f>M8/$M$8</f>
        <v>1</v>
      </c>
    </row>
    <row r="9" spans="1:14" ht="24">
      <c r="A9" s="4" t="s">
        <v>142</v>
      </c>
      <c r="B9" s="4" t="s">
        <v>136</v>
      </c>
      <c r="C9" s="4" t="s">
        <v>137</v>
      </c>
      <c r="D9" s="4">
        <v>4.8</v>
      </c>
      <c r="E9" s="4">
        <v>3427</v>
      </c>
      <c r="F9" s="4" t="s">
        <v>126</v>
      </c>
      <c r="G9" s="4"/>
      <c r="H9" s="4"/>
      <c r="I9" s="5" t="s">
        <v>3</v>
      </c>
      <c r="J9" s="5"/>
      <c r="K9" s="5" t="s">
        <v>4</v>
      </c>
      <c r="L9" s="16">
        <f t="shared" si="0"/>
        <v>0</v>
      </c>
      <c r="M9" s="29"/>
      <c r="N9" s="61"/>
    </row>
    <row r="10" spans="1:14" s="10" customFormat="1" ht="12">
      <c r="A10" s="10" t="s">
        <v>64</v>
      </c>
      <c r="B10" s="10" t="s">
        <v>136</v>
      </c>
      <c r="C10" s="10" t="s">
        <v>137</v>
      </c>
      <c r="D10" s="10">
        <v>4.8</v>
      </c>
      <c r="E10" s="10">
        <v>4800</v>
      </c>
      <c r="F10" s="10" t="s">
        <v>126</v>
      </c>
      <c r="I10" s="10" t="s">
        <v>3</v>
      </c>
      <c r="K10" s="10">
        <v>3.6</v>
      </c>
      <c r="L10" s="19">
        <f t="shared" si="0"/>
        <v>8.053691275167786</v>
      </c>
      <c r="M10" s="32">
        <f>AVERAGE(E10,E11,E12)</f>
        <v>4175.333333333333</v>
      </c>
      <c r="N10" s="61">
        <f>M10/$M$8</f>
        <v>1.2197877105852566</v>
      </c>
    </row>
    <row r="11" spans="1:14" s="10" customFormat="1" ht="12">
      <c r="A11" s="10" t="s">
        <v>65</v>
      </c>
      <c r="B11" s="10" t="s">
        <v>136</v>
      </c>
      <c r="C11" s="10" t="s">
        <v>137</v>
      </c>
      <c r="D11" s="10">
        <v>4.8</v>
      </c>
      <c r="E11" s="10">
        <v>4172</v>
      </c>
      <c r="F11" s="10" t="s">
        <v>126</v>
      </c>
      <c r="H11" s="10" t="s">
        <v>31</v>
      </c>
      <c r="I11" s="10" t="s">
        <v>3</v>
      </c>
      <c r="K11" s="10">
        <v>3.6</v>
      </c>
      <c r="L11" s="19">
        <f t="shared" si="0"/>
        <v>8.053691275167786</v>
      </c>
      <c r="M11" s="32"/>
      <c r="N11" s="64"/>
    </row>
    <row r="12" spans="1:14" s="10" customFormat="1" ht="12">
      <c r="A12" s="10" t="s">
        <v>66</v>
      </c>
      <c r="B12" s="10" t="s">
        <v>136</v>
      </c>
      <c r="C12" s="10" t="s">
        <v>137</v>
      </c>
      <c r="D12" s="10">
        <v>4.8</v>
      </c>
      <c r="E12" s="10">
        <v>3554</v>
      </c>
      <c r="F12" s="10" t="s">
        <v>126</v>
      </c>
      <c r="I12" s="10" t="s">
        <v>3</v>
      </c>
      <c r="K12" s="10">
        <v>3.6</v>
      </c>
      <c r="L12" s="19">
        <f t="shared" si="0"/>
        <v>8.053691275167786</v>
      </c>
      <c r="M12" s="32"/>
      <c r="N12" s="64"/>
    </row>
    <row r="13" spans="1:14" s="9" customFormat="1" ht="12">
      <c r="A13" s="9" t="s">
        <v>60</v>
      </c>
      <c r="B13" s="9" t="s">
        <v>136</v>
      </c>
      <c r="C13" s="9" t="s">
        <v>137</v>
      </c>
      <c r="D13" s="9">
        <v>4.8</v>
      </c>
      <c r="E13" s="9">
        <v>3526</v>
      </c>
      <c r="F13" s="9" t="s">
        <v>126</v>
      </c>
      <c r="H13" s="9" t="s">
        <v>31</v>
      </c>
      <c r="I13" s="9" t="s">
        <v>3</v>
      </c>
      <c r="K13" s="9">
        <v>5.6</v>
      </c>
      <c r="L13" s="18">
        <f t="shared" si="0"/>
        <v>12.527964205816554</v>
      </c>
      <c r="M13" s="31">
        <f>AVERAGE(E13,E14,E15,E16)</f>
        <v>3915.25</v>
      </c>
      <c r="N13" s="61">
        <f>M13/$M$8</f>
        <v>1.1438066023955595</v>
      </c>
    </row>
    <row r="14" spans="1:14" s="9" customFormat="1" ht="12">
      <c r="A14" s="9" t="s">
        <v>61</v>
      </c>
      <c r="B14" s="9" t="s">
        <v>136</v>
      </c>
      <c r="C14" s="9" t="s">
        <v>137</v>
      </c>
      <c r="D14" s="9">
        <v>4.8</v>
      </c>
      <c r="E14" s="9">
        <v>4376</v>
      </c>
      <c r="F14" s="9" t="s">
        <v>126</v>
      </c>
      <c r="I14" s="9" t="s">
        <v>3</v>
      </c>
      <c r="K14" s="9">
        <v>5.6</v>
      </c>
      <c r="L14" s="18">
        <f t="shared" si="0"/>
        <v>12.527964205816554</v>
      </c>
      <c r="M14" s="31"/>
      <c r="N14" s="63"/>
    </row>
    <row r="15" spans="1:14" s="9" customFormat="1" ht="12">
      <c r="A15" s="9" t="s">
        <v>62</v>
      </c>
      <c r="B15" s="9" t="s">
        <v>136</v>
      </c>
      <c r="C15" s="9" t="s">
        <v>137</v>
      </c>
      <c r="D15" s="9">
        <v>4.8</v>
      </c>
      <c r="E15" s="9">
        <v>4134</v>
      </c>
      <c r="F15" s="9" t="s">
        <v>126</v>
      </c>
      <c r="I15" s="9" t="s">
        <v>3</v>
      </c>
      <c r="K15" s="9">
        <v>5.6</v>
      </c>
      <c r="L15" s="18">
        <f t="shared" si="0"/>
        <v>12.527964205816554</v>
      </c>
      <c r="M15" s="31"/>
      <c r="N15" s="63"/>
    </row>
    <row r="16" spans="1:14" s="9" customFormat="1" ht="12">
      <c r="A16" s="9" t="s">
        <v>63</v>
      </c>
      <c r="B16" s="9" t="s">
        <v>136</v>
      </c>
      <c r="C16" s="9" t="s">
        <v>137</v>
      </c>
      <c r="D16" s="9">
        <v>4.8</v>
      </c>
      <c r="E16" s="9">
        <v>3625</v>
      </c>
      <c r="F16" s="9" t="s">
        <v>126</v>
      </c>
      <c r="I16" s="9" t="s">
        <v>3</v>
      </c>
      <c r="K16" s="9">
        <v>5.6</v>
      </c>
      <c r="L16" s="18">
        <f t="shared" si="0"/>
        <v>12.527964205816554</v>
      </c>
      <c r="M16" s="31"/>
      <c r="N16" s="63"/>
    </row>
    <row r="17" spans="1:14" ht="24">
      <c r="A17" s="4" t="s">
        <v>145</v>
      </c>
      <c r="B17" s="4" t="s">
        <v>136</v>
      </c>
      <c r="C17" s="4" t="s">
        <v>137</v>
      </c>
      <c r="D17" s="4">
        <v>5.5</v>
      </c>
      <c r="E17" s="4">
        <v>3941</v>
      </c>
      <c r="F17" s="4" t="s">
        <v>14</v>
      </c>
      <c r="G17" s="4"/>
      <c r="H17" s="4" t="s">
        <v>31</v>
      </c>
      <c r="I17" s="5" t="s">
        <v>3</v>
      </c>
      <c r="J17" s="5"/>
      <c r="K17" s="5" t="s">
        <v>4</v>
      </c>
      <c r="L17" s="16">
        <f t="shared" si="0"/>
        <v>0</v>
      </c>
      <c r="M17" s="29">
        <f>AVERAGE(E17,E18)</f>
        <v>3971.5</v>
      </c>
      <c r="N17" s="61">
        <f>M17/$M$17</f>
        <v>1</v>
      </c>
    </row>
    <row r="18" spans="1:14" ht="24">
      <c r="A18" s="4" t="s">
        <v>146</v>
      </c>
      <c r="B18" s="4" t="s">
        <v>136</v>
      </c>
      <c r="C18" s="4" t="s">
        <v>137</v>
      </c>
      <c r="D18" s="4">
        <v>5.5</v>
      </c>
      <c r="E18" s="4">
        <v>4002</v>
      </c>
      <c r="F18" s="4" t="s">
        <v>126</v>
      </c>
      <c r="G18" s="4"/>
      <c r="H18" s="4"/>
      <c r="I18" s="5" t="s">
        <v>3</v>
      </c>
      <c r="J18" s="5"/>
      <c r="K18" s="5" t="s">
        <v>4</v>
      </c>
      <c r="L18" s="16">
        <f t="shared" si="0"/>
        <v>0</v>
      </c>
      <c r="M18" s="29"/>
      <c r="N18" s="61"/>
    </row>
    <row r="19" spans="1:14" s="13" customFormat="1" ht="12">
      <c r="A19" s="13" t="s">
        <v>75</v>
      </c>
      <c r="B19" s="13" t="s">
        <v>136</v>
      </c>
      <c r="C19" s="13" t="s">
        <v>137</v>
      </c>
      <c r="D19" s="13">
        <v>5.5</v>
      </c>
      <c r="E19" s="13">
        <v>4362</v>
      </c>
      <c r="F19" s="13" t="s">
        <v>126</v>
      </c>
      <c r="H19" s="13" t="s">
        <v>31</v>
      </c>
      <c r="I19" s="13" t="s">
        <v>3</v>
      </c>
      <c r="K19" s="13">
        <v>2.6</v>
      </c>
      <c r="L19" s="17">
        <f t="shared" si="0"/>
        <v>5.8165548098434</v>
      </c>
      <c r="M19" s="30">
        <f>AVERAGE(E19,E20)</f>
        <v>4422.5</v>
      </c>
      <c r="N19" s="61">
        <f>M19/$M$17</f>
        <v>1.113559108649125</v>
      </c>
    </row>
    <row r="20" spans="1:14" s="13" customFormat="1" ht="12">
      <c r="A20" s="13" t="s">
        <v>77</v>
      </c>
      <c r="B20" s="13" t="s">
        <v>136</v>
      </c>
      <c r="C20" s="13" t="s">
        <v>137</v>
      </c>
      <c r="D20" s="13">
        <v>5.5</v>
      </c>
      <c r="E20" s="13">
        <v>4483</v>
      </c>
      <c r="F20" s="13" t="s">
        <v>126</v>
      </c>
      <c r="G20" s="13" t="s">
        <v>29</v>
      </c>
      <c r="I20" s="13" t="s">
        <v>3</v>
      </c>
      <c r="K20" s="13">
        <v>2.6</v>
      </c>
      <c r="L20" s="17">
        <f t="shared" si="0"/>
        <v>5.8165548098434</v>
      </c>
      <c r="M20" s="30"/>
      <c r="N20" s="62"/>
    </row>
    <row r="21" spans="1:14" s="10" customFormat="1" ht="12">
      <c r="A21" s="10" t="s">
        <v>78</v>
      </c>
      <c r="B21" s="10" t="s">
        <v>136</v>
      </c>
      <c r="C21" s="10" t="s">
        <v>137</v>
      </c>
      <c r="D21" s="10">
        <v>5.5</v>
      </c>
      <c r="E21" s="10">
        <v>4207</v>
      </c>
      <c r="F21" s="10" t="s">
        <v>126</v>
      </c>
      <c r="H21" s="10" t="s">
        <v>31</v>
      </c>
      <c r="I21" s="10" t="s">
        <v>3</v>
      </c>
      <c r="K21" s="10">
        <v>3.6</v>
      </c>
      <c r="L21" s="19">
        <f t="shared" si="0"/>
        <v>8.053691275167786</v>
      </c>
      <c r="M21" s="32">
        <f>AVERAGE(E21,E22)</f>
        <v>4301.5</v>
      </c>
      <c r="N21" s="61">
        <f>M21/$M$17</f>
        <v>1.083092030718872</v>
      </c>
    </row>
    <row r="22" spans="1:14" s="10" customFormat="1" ht="12">
      <c r="A22" s="10" t="s">
        <v>79</v>
      </c>
      <c r="B22" s="10" t="s">
        <v>136</v>
      </c>
      <c r="C22" s="10" t="s">
        <v>137</v>
      </c>
      <c r="D22" s="10">
        <v>5.5</v>
      </c>
      <c r="E22" s="10">
        <v>4396</v>
      </c>
      <c r="F22" s="10" t="s">
        <v>126</v>
      </c>
      <c r="I22" s="10" t="s">
        <v>3</v>
      </c>
      <c r="K22" s="10">
        <v>3.6</v>
      </c>
      <c r="L22" s="19">
        <f t="shared" si="0"/>
        <v>8.053691275167786</v>
      </c>
      <c r="M22" s="32"/>
      <c r="N22" s="64"/>
    </row>
    <row r="23" spans="1:14" s="9" customFormat="1" ht="12">
      <c r="A23" s="9" t="s">
        <v>73</v>
      </c>
      <c r="B23" s="9" t="s">
        <v>136</v>
      </c>
      <c r="C23" s="9" t="s">
        <v>137</v>
      </c>
      <c r="D23" s="9">
        <v>5.5</v>
      </c>
      <c r="E23" s="9">
        <v>4169</v>
      </c>
      <c r="F23" s="9" t="s">
        <v>126</v>
      </c>
      <c r="H23" s="9" t="s">
        <v>31</v>
      </c>
      <c r="I23" s="9" t="s">
        <v>3</v>
      </c>
      <c r="K23" s="9">
        <v>5.6</v>
      </c>
      <c r="L23" s="18">
        <f t="shared" si="0"/>
        <v>12.527964205816554</v>
      </c>
      <c r="M23" s="31">
        <f>AVERAGE(E23,E24)</f>
        <v>4351</v>
      </c>
      <c r="N23" s="61">
        <f>M23/$M$17</f>
        <v>1.0955558353267028</v>
      </c>
    </row>
    <row r="24" spans="1:14" s="9" customFormat="1" ht="12">
      <c r="A24" s="9" t="s">
        <v>74</v>
      </c>
      <c r="B24" s="9" t="s">
        <v>136</v>
      </c>
      <c r="C24" s="9" t="s">
        <v>137</v>
      </c>
      <c r="D24" s="9">
        <v>5.5</v>
      </c>
      <c r="E24" s="9">
        <v>4533</v>
      </c>
      <c r="F24" s="9" t="s">
        <v>126</v>
      </c>
      <c r="I24" s="9" t="s">
        <v>3</v>
      </c>
      <c r="K24" s="9">
        <v>5.6</v>
      </c>
      <c r="L24" s="18">
        <f t="shared" si="0"/>
        <v>12.527964205816554</v>
      </c>
      <c r="M24" s="31"/>
      <c r="N24" s="63"/>
    </row>
    <row r="25" spans="1:14" s="8" customFormat="1" ht="24">
      <c r="A25" s="6" t="s">
        <v>139</v>
      </c>
      <c r="B25" s="6" t="s">
        <v>136</v>
      </c>
      <c r="C25" s="6" t="s">
        <v>137</v>
      </c>
      <c r="D25" s="6">
        <v>4</v>
      </c>
      <c r="E25" s="6">
        <v>4286</v>
      </c>
      <c r="F25" s="6" t="s">
        <v>14</v>
      </c>
      <c r="G25" s="6"/>
      <c r="H25" s="6" t="s">
        <v>31</v>
      </c>
      <c r="I25" s="7" t="s">
        <v>5</v>
      </c>
      <c r="J25" s="7"/>
      <c r="K25" s="7" t="s">
        <v>4</v>
      </c>
      <c r="L25" s="20">
        <f t="shared" si="0"/>
        <v>0</v>
      </c>
      <c r="M25" s="33">
        <f>AVERAGE(E25,E26)</f>
        <v>4366.5</v>
      </c>
      <c r="N25" s="61">
        <f>M25/$M$25</f>
        <v>1</v>
      </c>
    </row>
    <row r="26" spans="1:14" s="8" customFormat="1" ht="24">
      <c r="A26" s="6" t="s">
        <v>140</v>
      </c>
      <c r="B26" s="6" t="s">
        <v>136</v>
      </c>
      <c r="C26" s="6" t="s">
        <v>137</v>
      </c>
      <c r="D26" s="6">
        <v>4</v>
      </c>
      <c r="E26" s="6">
        <v>4447</v>
      </c>
      <c r="F26" s="6" t="s">
        <v>126</v>
      </c>
      <c r="G26" s="6"/>
      <c r="H26" s="6"/>
      <c r="I26" s="7" t="s">
        <v>5</v>
      </c>
      <c r="J26" s="7"/>
      <c r="K26" s="7" t="s">
        <v>4</v>
      </c>
      <c r="L26" s="20">
        <f t="shared" si="0"/>
        <v>0</v>
      </c>
      <c r="M26" s="33"/>
      <c r="N26" s="65"/>
    </row>
    <row r="27" spans="1:14" s="12" customFormat="1" ht="10.5">
      <c r="A27" s="12" t="s">
        <v>57</v>
      </c>
      <c r="B27" s="12" t="s">
        <v>136</v>
      </c>
      <c r="C27" s="12" t="s">
        <v>137</v>
      </c>
      <c r="D27" s="12">
        <v>4</v>
      </c>
      <c r="E27" s="12">
        <v>5359</v>
      </c>
      <c r="F27" s="24" t="s">
        <v>115</v>
      </c>
      <c r="G27" s="24"/>
      <c r="H27" s="24" t="s">
        <v>31</v>
      </c>
      <c r="I27" s="12" t="s">
        <v>86</v>
      </c>
      <c r="K27" s="12">
        <v>3.6</v>
      </c>
      <c r="L27" s="22">
        <f t="shared" si="0"/>
        <v>8.053691275167786</v>
      </c>
      <c r="M27" s="34">
        <f>AVERAGE(E27,E28,E29)</f>
        <v>5172</v>
      </c>
      <c r="N27" s="61">
        <f>M27/$M$25</f>
        <v>1.1844726897973206</v>
      </c>
    </row>
    <row r="28" spans="1:14" s="12" customFormat="1" ht="10.5">
      <c r="A28" s="12" t="s">
        <v>58</v>
      </c>
      <c r="B28" s="12" t="s">
        <v>136</v>
      </c>
      <c r="C28" s="12" t="s">
        <v>137</v>
      </c>
      <c r="D28" s="12">
        <v>4</v>
      </c>
      <c r="E28" s="12">
        <v>4773</v>
      </c>
      <c r="F28" s="24" t="s">
        <v>115</v>
      </c>
      <c r="G28" s="24"/>
      <c r="H28" s="24"/>
      <c r="I28" s="12" t="s">
        <v>86</v>
      </c>
      <c r="K28" s="12">
        <v>3.6</v>
      </c>
      <c r="L28" s="22">
        <f t="shared" si="0"/>
        <v>8.053691275167786</v>
      </c>
      <c r="M28" s="34"/>
      <c r="N28" s="66"/>
    </row>
    <row r="29" spans="1:14" s="12" customFormat="1" ht="10.5">
      <c r="A29" s="12" t="s">
        <v>59</v>
      </c>
      <c r="B29" s="12" t="s">
        <v>136</v>
      </c>
      <c r="C29" s="12" t="s">
        <v>137</v>
      </c>
      <c r="D29" s="12">
        <v>4</v>
      </c>
      <c r="E29" s="12">
        <v>5384</v>
      </c>
      <c r="F29" s="24" t="s">
        <v>115</v>
      </c>
      <c r="G29" s="24"/>
      <c r="H29" s="24"/>
      <c r="I29" s="12" t="s">
        <v>86</v>
      </c>
      <c r="K29" s="12">
        <v>3.6</v>
      </c>
      <c r="L29" s="22">
        <f t="shared" si="0"/>
        <v>8.053691275167786</v>
      </c>
      <c r="M29" s="34"/>
      <c r="N29" s="66"/>
    </row>
    <row r="30" spans="1:14" s="11" customFormat="1" ht="10.5">
      <c r="A30" s="11" t="s">
        <v>54</v>
      </c>
      <c r="B30" s="11" t="s">
        <v>136</v>
      </c>
      <c r="C30" s="11" t="s">
        <v>137</v>
      </c>
      <c r="D30" s="11">
        <v>4</v>
      </c>
      <c r="E30" s="11">
        <v>5017</v>
      </c>
      <c r="F30" s="25" t="s">
        <v>115</v>
      </c>
      <c r="G30" s="25"/>
      <c r="H30" s="25"/>
      <c r="I30" s="11" t="s">
        <v>86</v>
      </c>
      <c r="K30" s="11">
        <v>5.6</v>
      </c>
      <c r="L30" s="21">
        <f t="shared" si="0"/>
        <v>12.527964205816554</v>
      </c>
      <c r="M30" s="35">
        <f>AVERAGE(E30,E31,E32)</f>
        <v>5118.666666666667</v>
      </c>
      <c r="N30" s="61">
        <f>M30/$M$25</f>
        <v>1.172258483148212</v>
      </c>
    </row>
    <row r="31" spans="1:14" s="11" customFormat="1" ht="10.5">
      <c r="A31" s="11" t="s">
        <v>55</v>
      </c>
      <c r="B31" s="11" t="s">
        <v>136</v>
      </c>
      <c r="C31" s="11" t="s">
        <v>137</v>
      </c>
      <c r="D31" s="11">
        <v>4</v>
      </c>
      <c r="E31" s="11">
        <v>5564</v>
      </c>
      <c r="F31" s="25" t="s">
        <v>115</v>
      </c>
      <c r="G31" s="25"/>
      <c r="H31" s="25"/>
      <c r="I31" s="11" t="s">
        <v>86</v>
      </c>
      <c r="K31" s="11">
        <v>5.6</v>
      </c>
      <c r="L31" s="21">
        <f t="shared" si="0"/>
        <v>12.527964205816554</v>
      </c>
      <c r="M31" s="35"/>
      <c r="N31" s="67"/>
    </row>
    <row r="32" spans="1:14" s="11" customFormat="1" ht="10.5">
      <c r="A32" s="11" t="s">
        <v>56</v>
      </c>
      <c r="B32" s="11" t="s">
        <v>136</v>
      </c>
      <c r="C32" s="11" t="s">
        <v>137</v>
      </c>
      <c r="D32" s="11">
        <v>4</v>
      </c>
      <c r="E32" s="11">
        <v>4775</v>
      </c>
      <c r="F32" s="25" t="s">
        <v>115</v>
      </c>
      <c r="G32" s="25"/>
      <c r="H32" s="25" t="s">
        <v>31</v>
      </c>
      <c r="I32" s="11" t="s">
        <v>86</v>
      </c>
      <c r="K32" s="11">
        <v>5.6</v>
      </c>
      <c r="L32" s="21">
        <f t="shared" si="0"/>
        <v>12.527964205816554</v>
      </c>
      <c r="M32" s="35"/>
      <c r="N32" s="67"/>
    </row>
    <row r="33" spans="1:14" s="8" customFormat="1" ht="10.5">
      <c r="A33" s="6" t="s">
        <v>143</v>
      </c>
      <c r="B33" s="6" t="s">
        <v>136</v>
      </c>
      <c r="C33" s="6" t="s">
        <v>137</v>
      </c>
      <c r="D33" s="6">
        <v>4.8</v>
      </c>
      <c r="E33" s="6">
        <v>4876</v>
      </c>
      <c r="F33" s="6" t="s">
        <v>14</v>
      </c>
      <c r="G33" s="6"/>
      <c r="H33" s="6" t="s">
        <v>31</v>
      </c>
      <c r="I33" s="7" t="s">
        <v>5</v>
      </c>
      <c r="J33" s="7"/>
      <c r="K33" s="7" t="s">
        <v>4</v>
      </c>
      <c r="L33" s="20">
        <f t="shared" si="0"/>
        <v>0</v>
      </c>
      <c r="M33" s="33">
        <f>AVERAGE(E33,E34)</f>
        <v>4952.5</v>
      </c>
      <c r="N33" s="61">
        <f>M33/$M$33</f>
        <v>1</v>
      </c>
    </row>
    <row r="34" spans="1:14" s="8" customFormat="1" ht="10.5">
      <c r="A34" s="6" t="s">
        <v>144</v>
      </c>
      <c r="B34" s="6" t="s">
        <v>136</v>
      </c>
      <c r="C34" s="6" t="s">
        <v>137</v>
      </c>
      <c r="D34" s="6">
        <v>4.8</v>
      </c>
      <c r="E34" s="6">
        <v>5029</v>
      </c>
      <c r="F34" s="6" t="s">
        <v>14</v>
      </c>
      <c r="G34" s="6"/>
      <c r="H34" s="6"/>
      <c r="I34" s="7" t="s">
        <v>5</v>
      </c>
      <c r="J34" s="7"/>
      <c r="K34" s="7" t="s">
        <v>4</v>
      </c>
      <c r="L34" s="20">
        <f t="shared" si="0"/>
        <v>0</v>
      </c>
      <c r="M34" s="33"/>
      <c r="N34" s="65"/>
    </row>
    <row r="35" spans="1:14" s="12" customFormat="1" ht="10.5">
      <c r="A35" s="12" t="s">
        <v>70</v>
      </c>
      <c r="B35" s="12" t="s">
        <v>136</v>
      </c>
      <c r="C35" s="12" t="s">
        <v>137</v>
      </c>
      <c r="D35" s="12">
        <v>4.8</v>
      </c>
      <c r="E35" s="12">
        <v>6289</v>
      </c>
      <c r="F35" s="12" t="s">
        <v>126</v>
      </c>
      <c r="G35" s="12" t="s">
        <v>28</v>
      </c>
      <c r="H35" s="12" t="s">
        <v>31</v>
      </c>
      <c r="I35" s="12" t="s">
        <v>86</v>
      </c>
      <c r="K35" s="12">
        <v>3.6</v>
      </c>
      <c r="L35" s="22">
        <f t="shared" si="0"/>
        <v>8.053691275167786</v>
      </c>
      <c r="M35" s="34">
        <f>AVERAGE(E35,E36,E37)</f>
        <v>6125.666666666667</v>
      </c>
      <c r="N35" s="61">
        <f>M35/$M$33</f>
        <v>1.2368837287565204</v>
      </c>
    </row>
    <row r="36" spans="1:14" s="12" customFormat="1" ht="10.5">
      <c r="A36" s="12" t="s">
        <v>71</v>
      </c>
      <c r="B36" s="12" t="s">
        <v>136</v>
      </c>
      <c r="C36" s="12" t="s">
        <v>137</v>
      </c>
      <c r="D36" s="12">
        <v>4.8</v>
      </c>
      <c r="E36" s="12">
        <v>6108</v>
      </c>
      <c r="F36" s="12" t="s">
        <v>126</v>
      </c>
      <c r="H36" s="12" t="s">
        <v>31</v>
      </c>
      <c r="I36" s="12" t="s">
        <v>86</v>
      </c>
      <c r="K36" s="12">
        <v>3.6</v>
      </c>
      <c r="L36" s="22">
        <f t="shared" si="0"/>
        <v>8.053691275167786</v>
      </c>
      <c r="M36" s="34"/>
      <c r="N36" s="66"/>
    </row>
    <row r="37" spans="1:14" s="12" customFormat="1" ht="10.5">
      <c r="A37" s="12" t="s">
        <v>72</v>
      </c>
      <c r="B37" s="12" t="s">
        <v>136</v>
      </c>
      <c r="C37" s="12" t="s">
        <v>137</v>
      </c>
      <c r="D37" s="12">
        <v>4.8</v>
      </c>
      <c r="E37" s="12">
        <v>5980</v>
      </c>
      <c r="F37" s="24" t="s">
        <v>115</v>
      </c>
      <c r="G37" s="24"/>
      <c r="H37" s="24" t="s">
        <v>31</v>
      </c>
      <c r="I37" s="12" t="s">
        <v>86</v>
      </c>
      <c r="K37" s="12">
        <v>3.6</v>
      </c>
      <c r="L37" s="22">
        <f t="shared" si="0"/>
        <v>8.053691275167786</v>
      </c>
      <c r="M37" s="34"/>
      <c r="N37" s="66"/>
    </row>
    <row r="38" spans="1:14" s="11" customFormat="1" ht="10.5">
      <c r="A38" s="11" t="s">
        <v>67</v>
      </c>
      <c r="B38" s="11" t="s">
        <v>136</v>
      </c>
      <c r="C38" s="11" t="s">
        <v>137</v>
      </c>
      <c r="D38" s="11">
        <v>4.8</v>
      </c>
      <c r="E38" s="11">
        <v>6127</v>
      </c>
      <c r="F38" s="11" t="s">
        <v>126</v>
      </c>
      <c r="G38" s="11" t="s">
        <v>28</v>
      </c>
      <c r="H38" s="11" t="s">
        <v>31</v>
      </c>
      <c r="I38" s="11" t="s">
        <v>86</v>
      </c>
      <c r="K38" s="11">
        <v>5.6</v>
      </c>
      <c r="L38" s="21">
        <f t="shared" si="0"/>
        <v>12.527964205816554</v>
      </c>
      <c r="M38" s="35">
        <f>AVERAGE(E38,E39,E40)</f>
        <v>6056</v>
      </c>
      <c r="N38" s="61">
        <f>M38/$M$33</f>
        <v>1.222816759212519</v>
      </c>
    </row>
    <row r="39" spans="1:14" s="11" customFormat="1" ht="10.5">
      <c r="A39" s="11" t="s">
        <v>68</v>
      </c>
      <c r="B39" s="11" t="s">
        <v>136</v>
      </c>
      <c r="C39" s="11" t="s">
        <v>137</v>
      </c>
      <c r="D39" s="11">
        <v>4.8</v>
      </c>
      <c r="E39" s="11">
        <v>6020</v>
      </c>
      <c r="F39" s="11" t="s">
        <v>126</v>
      </c>
      <c r="G39" s="11" t="s">
        <v>28</v>
      </c>
      <c r="I39" s="11" t="s">
        <v>86</v>
      </c>
      <c r="K39" s="11">
        <v>5.6</v>
      </c>
      <c r="L39" s="21">
        <f t="shared" si="0"/>
        <v>12.527964205816554</v>
      </c>
      <c r="M39" s="35"/>
      <c r="N39" s="67"/>
    </row>
    <row r="40" spans="1:14" s="11" customFormat="1" ht="10.5">
      <c r="A40" s="11" t="s">
        <v>69</v>
      </c>
      <c r="B40" s="11" t="s">
        <v>136</v>
      </c>
      <c r="C40" s="11" t="s">
        <v>137</v>
      </c>
      <c r="D40" s="11">
        <v>4.8</v>
      </c>
      <c r="E40" s="11">
        <v>6021</v>
      </c>
      <c r="F40" s="25" t="s">
        <v>115</v>
      </c>
      <c r="G40" s="25"/>
      <c r="H40" s="25" t="s">
        <v>31</v>
      </c>
      <c r="I40" s="11" t="s">
        <v>86</v>
      </c>
      <c r="K40" s="11">
        <v>5.6</v>
      </c>
      <c r="L40" s="21">
        <f t="shared" si="0"/>
        <v>12.527964205816554</v>
      </c>
      <c r="M40" s="35"/>
      <c r="N40" s="67"/>
    </row>
    <row r="41" spans="1:14" s="8" customFormat="1" ht="10.5">
      <c r="A41" s="6" t="s">
        <v>147</v>
      </c>
      <c r="B41" s="6" t="s">
        <v>136</v>
      </c>
      <c r="C41" s="6" t="s">
        <v>137</v>
      </c>
      <c r="D41" s="6">
        <v>5.5</v>
      </c>
      <c r="E41" s="6">
        <v>5888</v>
      </c>
      <c r="F41" s="6" t="s">
        <v>14</v>
      </c>
      <c r="G41" s="6"/>
      <c r="H41" s="6" t="s">
        <v>31</v>
      </c>
      <c r="I41" s="7" t="s">
        <v>5</v>
      </c>
      <c r="J41" s="7"/>
      <c r="K41" s="7" t="s">
        <v>4</v>
      </c>
      <c r="L41" s="20">
        <f t="shared" si="0"/>
        <v>0</v>
      </c>
      <c r="M41" s="33">
        <f>AVERAGE(E41,E42)</f>
        <v>5880.5</v>
      </c>
      <c r="N41" s="61">
        <f>M41/$M$41</f>
        <v>1</v>
      </c>
    </row>
    <row r="42" spans="1:14" s="8" customFormat="1" ht="10.5">
      <c r="A42" s="6" t="s">
        <v>148</v>
      </c>
      <c r="B42" s="6" t="s">
        <v>136</v>
      </c>
      <c r="C42" s="6" t="s">
        <v>137</v>
      </c>
      <c r="D42" s="6">
        <v>5.5</v>
      </c>
      <c r="E42" s="6">
        <v>5873</v>
      </c>
      <c r="F42" s="6" t="s">
        <v>14</v>
      </c>
      <c r="G42" s="6"/>
      <c r="H42" s="6"/>
      <c r="I42" s="7" t="s">
        <v>5</v>
      </c>
      <c r="J42" s="7"/>
      <c r="K42" s="7" t="s">
        <v>4</v>
      </c>
      <c r="L42" s="20">
        <f t="shared" si="0"/>
        <v>0</v>
      </c>
      <c r="M42" s="33"/>
      <c r="N42" s="65"/>
    </row>
    <row r="43" spans="1:14" s="12" customFormat="1" ht="10.5">
      <c r="A43" s="12" t="s">
        <v>83</v>
      </c>
      <c r="B43" s="12" t="s">
        <v>136</v>
      </c>
      <c r="C43" s="12" t="s">
        <v>137</v>
      </c>
      <c r="D43" s="12">
        <v>5.5</v>
      </c>
      <c r="E43" s="12">
        <v>7358</v>
      </c>
      <c r="F43" s="12" t="s">
        <v>126</v>
      </c>
      <c r="I43" s="12" t="s">
        <v>86</v>
      </c>
      <c r="K43" s="12">
        <v>3.6</v>
      </c>
      <c r="L43" s="22">
        <f t="shared" si="0"/>
        <v>8.053691275167786</v>
      </c>
      <c r="M43" s="34">
        <f>AVERAGE(E43,E44,E45)</f>
        <v>7298</v>
      </c>
      <c r="N43" s="61">
        <f>M43/$M$41</f>
        <v>1.2410509310432787</v>
      </c>
    </row>
    <row r="44" spans="1:14" s="12" customFormat="1" ht="10.5">
      <c r="A44" s="12" t="s">
        <v>84</v>
      </c>
      <c r="B44" s="12" t="s">
        <v>136</v>
      </c>
      <c r="C44" s="12" t="s">
        <v>137</v>
      </c>
      <c r="D44" s="12">
        <v>5.5</v>
      </c>
      <c r="E44" s="12">
        <v>7448</v>
      </c>
      <c r="F44" s="12" t="s">
        <v>126</v>
      </c>
      <c r="G44" s="12" t="s">
        <v>28</v>
      </c>
      <c r="H44" s="12" t="s">
        <v>31</v>
      </c>
      <c r="I44" s="12" t="s">
        <v>86</v>
      </c>
      <c r="K44" s="12">
        <v>3.6</v>
      </c>
      <c r="L44" s="22">
        <f t="shared" si="0"/>
        <v>8.053691275167786</v>
      </c>
      <c r="M44" s="34"/>
      <c r="N44" s="66"/>
    </row>
    <row r="45" spans="1:14" s="12" customFormat="1" ht="10.5">
      <c r="A45" s="12" t="s">
        <v>85</v>
      </c>
      <c r="B45" s="12" t="s">
        <v>136</v>
      </c>
      <c r="C45" s="12" t="s">
        <v>137</v>
      </c>
      <c r="D45" s="12">
        <v>5.5</v>
      </c>
      <c r="E45" s="12">
        <v>7088</v>
      </c>
      <c r="F45" s="12" t="s">
        <v>126</v>
      </c>
      <c r="H45" s="12" t="s">
        <v>31</v>
      </c>
      <c r="I45" s="12" t="s">
        <v>86</v>
      </c>
      <c r="K45" s="12">
        <v>3.6</v>
      </c>
      <c r="L45" s="22">
        <f t="shared" si="0"/>
        <v>8.053691275167786</v>
      </c>
      <c r="M45" s="34"/>
      <c r="N45" s="66"/>
    </row>
    <row r="46" spans="1:14" s="11" customFormat="1" ht="10.5">
      <c r="A46" s="11" t="s">
        <v>80</v>
      </c>
      <c r="B46" s="11" t="s">
        <v>136</v>
      </c>
      <c r="C46" s="11" t="s">
        <v>137</v>
      </c>
      <c r="D46" s="11">
        <v>5.5</v>
      </c>
      <c r="E46" s="11">
        <v>7225</v>
      </c>
      <c r="F46" s="11" t="s">
        <v>126</v>
      </c>
      <c r="I46" s="11" t="s">
        <v>86</v>
      </c>
      <c r="K46" s="11">
        <v>5.6</v>
      </c>
      <c r="L46" s="21">
        <f t="shared" si="0"/>
        <v>12.527964205816554</v>
      </c>
      <c r="M46" s="35">
        <f>AVERAGE(E46,E47,E48)</f>
        <v>7492.333333333333</v>
      </c>
      <c r="N46" s="61">
        <f>M46/$M$41</f>
        <v>1.2740980075390413</v>
      </c>
    </row>
    <row r="47" spans="1:14" s="11" customFormat="1" ht="10.5">
      <c r="A47" s="11" t="s">
        <v>81</v>
      </c>
      <c r="B47" s="11" t="s">
        <v>136</v>
      </c>
      <c r="C47" s="11" t="s">
        <v>137</v>
      </c>
      <c r="D47" s="11">
        <v>5.5</v>
      </c>
      <c r="E47" s="11">
        <v>7916</v>
      </c>
      <c r="F47" s="11" t="s">
        <v>126</v>
      </c>
      <c r="I47" s="11" t="s">
        <v>86</v>
      </c>
      <c r="K47" s="11">
        <v>5.6</v>
      </c>
      <c r="L47" s="21">
        <f t="shared" si="0"/>
        <v>12.527964205816554</v>
      </c>
      <c r="M47" s="35"/>
      <c r="N47" s="67"/>
    </row>
    <row r="48" spans="1:14" s="11" customFormat="1" ht="10.5">
      <c r="A48" s="11" t="s">
        <v>82</v>
      </c>
      <c r="B48" s="11" t="s">
        <v>136</v>
      </c>
      <c r="C48" s="11" t="s">
        <v>137</v>
      </c>
      <c r="D48" s="11">
        <v>5.5</v>
      </c>
      <c r="E48" s="11">
        <v>7336</v>
      </c>
      <c r="F48" s="11" t="s">
        <v>126</v>
      </c>
      <c r="H48" s="11" t="s">
        <v>31</v>
      </c>
      <c r="I48" s="11" t="s">
        <v>86</v>
      </c>
      <c r="K48" s="11">
        <v>5.6</v>
      </c>
      <c r="L48" s="21">
        <f t="shared" si="0"/>
        <v>12.527964205816554</v>
      </c>
      <c r="M48" s="35"/>
      <c r="N48" s="67"/>
    </row>
    <row r="49" spans="12:14" s="14" customFormat="1" ht="10.5">
      <c r="L49" s="23"/>
      <c r="M49" s="36"/>
      <c r="N49" s="68"/>
    </row>
    <row r="50" spans="1:14" ht="10.5">
      <c r="A50" s="4" t="s">
        <v>112</v>
      </c>
      <c r="B50" s="4" t="s">
        <v>113</v>
      </c>
      <c r="C50" s="4" t="s">
        <v>114</v>
      </c>
      <c r="D50" s="4">
        <v>4.3</v>
      </c>
      <c r="E50" s="4">
        <v>5765</v>
      </c>
      <c r="F50" s="26" t="s">
        <v>115</v>
      </c>
      <c r="G50" s="12" t="s">
        <v>28</v>
      </c>
      <c r="H50" s="12"/>
      <c r="I50" s="5" t="s">
        <v>3</v>
      </c>
      <c r="J50" s="5"/>
      <c r="K50" s="5" t="s">
        <v>4</v>
      </c>
      <c r="L50" s="16">
        <f aca="true" t="shared" si="1" ref="L50:L81">IF(ISTEXT(K50),0,K50)/0.447</f>
        <v>0</v>
      </c>
      <c r="M50" s="29">
        <f>AVERAGE(E50,E51)</f>
        <v>5987.5</v>
      </c>
      <c r="N50" s="61">
        <f>M50/$M$50</f>
        <v>1</v>
      </c>
    </row>
    <row r="51" spans="1:14" ht="10.5">
      <c r="A51" s="4" t="s">
        <v>116</v>
      </c>
      <c r="B51" s="4" t="s">
        <v>113</v>
      </c>
      <c r="C51" s="4" t="s">
        <v>114</v>
      </c>
      <c r="D51" s="4">
        <v>4.3</v>
      </c>
      <c r="E51" s="4">
        <v>6210</v>
      </c>
      <c r="F51" s="26" t="s">
        <v>115</v>
      </c>
      <c r="G51" s="12" t="s">
        <v>28</v>
      </c>
      <c r="H51" s="12" t="s">
        <v>31</v>
      </c>
      <c r="I51" s="5" t="s">
        <v>3</v>
      </c>
      <c r="J51" s="5"/>
      <c r="K51" s="5" t="s">
        <v>4</v>
      </c>
      <c r="L51" s="16">
        <f t="shared" si="1"/>
        <v>0</v>
      </c>
      <c r="M51" s="29"/>
      <c r="N51" s="61"/>
    </row>
    <row r="52" spans="1:14" s="10" customFormat="1" ht="10.5">
      <c r="A52" s="10" t="s">
        <v>8</v>
      </c>
      <c r="B52" s="10" t="s">
        <v>113</v>
      </c>
      <c r="C52" s="10" t="s">
        <v>114</v>
      </c>
      <c r="D52" s="10">
        <v>4.3</v>
      </c>
      <c r="E52" s="10">
        <v>6623</v>
      </c>
      <c r="F52" s="24" t="s">
        <v>115</v>
      </c>
      <c r="G52" s="12" t="s">
        <v>28</v>
      </c>
      <c r="H52" s="12" t="s">
        <v>31</v>
      </c>
      <c r="I52" s="10" t="s">
        <v>3</v>
      </c>
      <c r="K52" s="10">
        <v>3.6</v>
      </c>
      <c r="L52" s="19">
        <f t="shared" si="1"/>
        <v>8.053691275167786</v>
      </c>
      <c r="M52" s="32">
        <f>AVERAGE(E52,E53)</f>
        <v>6932</v>
      </c>
      <c r="N52" s="61">
        <f>M52/$M$50</f>
        <v>1.1577453027139875</v>
      </c>
    </row>
    <row r="53" spans="1:14" s="10" customFormat="1" ht="10.5">
      <c r="A53" s="10" t="s">
        <v>9</v>
      </c>
      <c r="B53" s="10" t="s">
        <v>113</v>
      </c>
      <c r="C53" s="10" t="s">
        <v>114</v>
      </c>
      <c r="D53" s="10">
        <v>4.3</v>
      </c>
      <c r="E53" s="10">
        <v>7241</v>
      </c>
      <c r="F53" s="24" t="s">
        <v>115</v>
      </c>
      <c r="G53" s="12" t="s">
        <v>28</v>
      </c>
      <c r="H53" s="12"/>
      <c r="I53" s="10" t="s">
        <v>3</v>
      </c>
      <c r="K53" s="10">
        <v>3.6</v>
      </c>
      <c r="L53" s="19">
        <f t="shared" si="1"/>
        <v>8.053691275167786</v>
      </c>
      <c r="M53" s="32"/>
      <c r="N53" s="64"/>
    </row>
    <row r="54" spans="1:14" s="9" customFormat="1" ht="10.5">
      <c r="A54" s="9" t="s">
        <v>6</v>
      </c>
      <c r="B54" s="9" t="s">
        <v>113</v>
      </c>
      <c r="C54" s="9" t="s">
        <v>114</v>
      </c>
      <c r="D54" s="9">
        <v>4.3</v>
      </c>
      <c r="E54" s="9">
        <v>7329</v>
      </c>
      <c r="F54" s="25" t="s">
        <v>115</v>
      </c>
      <c r="G54" s="9" t="s">
        <v>28</v>
      </c>
      <c r="H54" s="9" t="s">
        <v>31</v>
      </c>
      <c r="I54" s="9" t="s">
        <v>3</v>
      </c>
      <c r="K54" s="9">
        <v>5.6</v>
      </c>
      <c r="L54" s="18">
        <f t="shared" si="1"/>
        <v>12.527964205816554</v>
      </c>
      <c r="M54" s="31">
        <f>AVERAGE(E54,E55)</f>
        <v>7417.5</v>
      </c>
      <c r="N54" s="61">
        <f>M54/$M$50</f>
        <v>1.2388308977035491</v>
      </c>
    </row>
    <row r="55" spans="1:14" s="9" customFormat="1" ht="10.5">
      <c r="A55" s="9" t="s">
        <v>7</v>
      </c>
      <c r="B55" s="9" t="s">
        <v>113</v>
      </c>
      <c r="C55" s="9" t="s">
        <v>114</v>
      </c>
      <c r="D55" s="9">
        <v>4.3</v>
      </c>
      <c r="E55" s="9">
        <v>7506</v>
      </c>
      <c r="F55" s="9" t="s">
        <v>126</v>
      </c>
      <c r="H55" s="9" t="s">
        <v>31</v>
      </c>
      <c r="I55" s="9" t="s">
        <v>3</v>
      </c>
      <c r="K55" s="9">
        <v>5.6</v>
      </c>
      <c r="L55" s="18">
        <f t="shared" si="1"/>
        <v>12.527964205816554</v>
      </c>
      <c r="M55" s="31"/>
      <c r="N55" s="63"/>
    </row>
    <row r="56" spans="1:14" ht="10.5">
      <c r="A56" s="4" t="s">
        <v>125</v>
      </c>
      <c r="B56" s="4" t="s">
        <v>113</v>
      </c>
      <c r="C56" s="4" t="s">
        <v>114</v>
      </c>
      <c r="D56" s="4">
        <v>5.1</v>
      </c>
      <c r="E56" s="4">
        <v>6555</v>
      </c>
      <c r="F56" s="4" t="s">
        <v>126</v>
      </c>
      <c r="G56" s="4"/>
      <c r="H56" s="4" t="s">
        <v>31</v>
      </c>
      <c r="I56" s="5" t="s">
        <v>3</v>
      </c>
      <c r="J56" s="5"/>
      <c r="K56" s="5" t="s">
        <v>4</v>
      </c>
      <c r="L56" s="16">
        <f t="shared" si="1"/>
        <v>0</v>
      </c>
      <c r="M56" s="29">
        <f>AVERAGE(E56,E57)</f>
        <v>6643.5</v>
      </c>
      <c r="N56" s="61">
        <f>M56/$M$56</f>
        <v>1</v>
      </c>
    </row>
    <row r="57" spans="1:14" ht="10.5">
      <c r="A57" s="4" t="s">
        <v>127</v>
      </c>
      <c r="B57" s="4" t="s">
        <v>113</v>
      </c>
      <c r="C57" s="4" t="s">
        <v>114</v>
      </c>
      <c r="D57" s="4">
        <v>5.1</v>
      </c>
      <c r="E57" s="4">
        <v>6732</v>
      </c>
      <c r="F57" s="4" t="s">
        <v>126</v>
      </c>
      <c r="G57" s="4"/>
      <c r="H57" s="4"/>
      <c r="I57" s="5" t="s">
        <v>3</v>
      </c>
      <c r="J57" s="5"/>
      <c r="K57" s="5" t="s">
        <v>4</v>
      </c>
      <c r="L57" s="16">
        <f t="shared" si="1"/>
        <v>0</v>
      </c>
      <c r="M57" s="29"/>
      <c r="N57" s="61"/>
    </row>
    <row r="58" spans="1:14" s="13" customFormat="1" ht="10.5">
      <c r="A58" s="13" t="s">
        <v>24</v>
      </c>
      <c r="B58" s="13" t="s">
        <v>113</v>
      </c>
      <c r="C58" s="13" t="s">
        <v>114</v>
      </c>
      <c r="D58" s="13">
        <v>5.1</v>
      </c>
      <c r="E58" s="13">
        <v>8135</v>
      </c>
      <c r="F58" s="13" t="s">
        <v>126</v>
      </c>
      <c r="H58" s="13" t="s">
        <v>31</v>
      </c>
      <c r="I58" s="13" t="s">
        <v>3</v>
      </c>
      <c r="K58" s="13">
        <v>2.6</v>
      </c>
      <c r="L58" s="17">
        <f t="shared" si="1"/>
        <v>5.8165548098434</v>
      </c>
      <c r="M58" s="30">
        <f>AVERAGE(E58,E59)</f>
        <v>8524</v>
      </c>
      <c r="N58" s="61">
        <f>M58/$M$56</f>
        <v>1.2830586287348535</v>
      </c>
    </row>
    <row r="59" spans="1:14" s="13" customFormat="1" ht="10.5">
      <c r="A59" s="13" t="s">
        <v>25</v>
      </c>
      <c r="B59" s="13" t="s">
        <v>113</v>
      </c>
      <c r="C59" s="13" t="s">
        <v>114</v>
      </c>
      <c r="D59" s="13">
        <v>5.1</v>
      </c>
      <c r="E59" s="13">
        <v>8913</v>
      </c>
      <c r="F59" s="13" t="s">
        <v>126</v>
      </c>
      <c r="I59" s="13" t="s">
        <v>3</v>
      </c>
      <c r="K59" s="13">
        <v>2.6</v>
      </c>
      <c r="L59" s="17">
        <f t="shared" si="1"/>
        <v>5.8165548098434</v>
      </c>
      <c r="M59" s="30"/>
      <c r="N59" s="62"/>
    </row>
    <row r="60" spans="1:14" s="10" customFormat="1" ht="10.5">
      <c r="A60" s="10" t="s">
        <v>26</v>
      </c>
      <c r="B60" s="10" t="s">
        <v>113</v>
      </c>
      <c r="C60" s="10" t="s">
        <v>114</v>
      </c>
      <c r="D60" s="10">
        <v>5.1</v>
      </c>
      <c r="E60" s="10">
        <v>8090</v>
      </c>
      <c r="F60" s="10" t="s">
        <v>126</v>
      </c>
      <c r="G60" s="10" t="s">
        <v>28</v>
      </c>
      <c r="H60" s="10" t="s">
        <v>31</v>
      </c>
      <c r="I60" s="10" t="s">
        <v>3</v>
      </c>
      <c r="K60" s="10">
        <v>3.6</v>
      </c>
      <c r="L60" s="19">
        <f t="shared" si="1"/>
        <v>8.053691275167786</v>
      </c>
      <c r="M60" s="32">
        <f>AVERAGE(E60,E61)</f>
        <v>8091.5</v>
      </c>
      <c r="N60" s="61">
        <f>M60/$M$56</f>
        <v>1.2179574019718522</v>
      </c>
    </row>
    <row r="61" spans="1:14" s="10" customFormat="1" ht="10.5">
      <c r="A61" s="10" t="s">
        <v>32</v>
      </c>
      <c r="B61" s="10" t="s">
        <v>113</v>
      </c>
      <c r="C61" s="10" t="s">
        <v>114</v>
      </c>
      <c r="D61" s="10">
        <v>5.1</v>
      </c>
      <c r="E61" s="10">
        <v>8093</v>
      </c>
      <c r="F61" s="10" t="s">
        <v>126</v>
      </c>
      <c r="H61" s="10" t="s">
        <v>31</v>
      </c>
      <c r="I61" s="10" t="s">
        <v>3</v>
      </c>
      <c r="K61" s="10">
        <v>3.6</v>
      </c>
      <c r="L61" s="19">
        <f t="shared" si="1"/>
        <v>8.053691275167786</v>
      </c>
      <c r="M61" s="32"/>
      <c r="N61" s="64"/>
    </row>
    <row r="62" spans="1:14" s="9" customFormat="1" ht="10.5">
      <c r="A62" s="9" t="s">
        <v>18</v>
      </c>
      <c r="B62" s="9" t="s">
        <v>113</v>
      </c>
      <c r="C62" s="9" t="s">
        <v>114</v>
      </c>
      <c r="D62" s="9">
        <v>5.1</v>
      </c>
      <c r="E62" s="9">
        <v>8063</v>
      </c>
      <c r="F62" s="9" t="s">
        <v>126</v>
      </c>
      <c r="G62" s="9" t="s">
        <v>28</v>
      </c>
      <c r="H62" s="9" t="s">
        <v>31</v>
      </c>
      <c r="I62" s="9" t="s">
        <v>3</v>
      </c>
      <c r="K62" s="9">
        <v>5.6</v>
      </c>
      <c r="L62" s="18">
        <f t="shared" si="1"/>
        <v>12.527964205816554</v>
      </c>
      <c r="M62" s="31">
        <f>AVERAGE(E62,E63,E64,E65,E66,E67)</f>
        <v>8764.5</v>
      </c>
      <c r="N62" s="63">
        <f>M62/$M$56</f>
        <v>1.3192594265071123</v>
      </c>
    </row>
    <row r="63" spans="1:14" s="9" customFormat="1" ht="10.5">
      <c r="A63" s="9" t="s">
        <v>19</v>
      </c>
      <c r="B63" s="9" t="s">
        <v>113</v>
      </c>
      <c r="C63" s="9" t="s">
        <v>114</v>
      </c>
      <c r="D63" s="9">
        <v>5.1</v>
      </c>
      <c r="E63" s="9">
        <v>9594</v>
      </c>
      <c r="F63" s="9" t="s">
        <v>126</v>
      </c>
      <c r="H63" s="9" t="s">
        <v>31</v>
      </c>
      <c r="I63" s="9" t="s">
        <v>3</v>
      </c>
      <c r="K63" s="9">
        <v>5.6</v>
      </c>
      <c r="L63" s="18">
        <f t="shared" si="1"/>
        <v>12.527964205816554</v>
      </c>
      <c r="M63" s="31"/>
      <c r="N63" s="63"/>
    </row>
    <row r="64" spans="1:14" s="9" customFormat="1" ht="10.5">
      <c r="A64" s="9" t="s">
        <v>20</v>
      </c>
      <c r="B64" s="9" t="s">
        <v>113</v>
      </c>
      <c r="C64" s="9" t="s">
        <v>114</v>
      </c>
      <c r="D64" s="9">
        <v>5.1</v>
      </c>
      <c r="E64" s="9">
        <v>8687</v>
      </c>
      <c r="F64" s="9" t="s">
        <v>126</v>
      </c>
      <c r="G64" s="9" t="s">
        <v>28</v>
      </c>
      <c r="I64" s="9" t="s">
        <v>3</v>
      </c>
      <c r="K64" s="9">
        <v>5.6</v>
      </c>
      <c r="L64" s="18">
        <f t="shared" si="1"/>
        <v>12.527964205816554</v>
      </c>
      <c r="M64" s="31"/>
      <c r="N64" s="63"/>
    </row>
    <row r="65" spans="1:14" s="9" customFormat="1" ht="10.5">
      <c r="A65" s="9" t="s">
        <v>21</v>
      </c>
      <c r="B65" s="9" t="s">
        <v>113</v>
      </c>
      <c r="C65" s="9" t="s">
        <v>114</v>
      </c>
      <c r="D65" s="9">
        <v>5.1</v>
      </c>
      <c r="E65" s="9">
        <v>8850</v>
      </c>
      <c r="F65" s="9" t="s">
        <v>126</v>
      </c>
      <c r="G65" s="9" t="s">
        <v>28</v>
      </c>
      <c r="I65" s="9" t="s">
        <v>3</v>
      </c>
      <c r="K65" s="9">
        <v>5.6</v>
      </c>
      <c r="L65" s="18">
        <f t="shared" si="1"/>
        <v>12.527964205816554</v>
      </c>
      <c r="M65" s="31"/>
      <c r="N65" s="63"/>
    </row>
    <row r="66" spans="1:14" s="9" customFormat="1" ht="10.5">
      <c r="A66" s="9" t="s">
        <v>22</v>
      </c>
      <c r="B66" s="9" t="s">
        <v>113</v>
      </c>
      <c r="C66" s="9" t="s">
        <v>114</v>
      </c>
      <c r="D66" s="9">
        <v>5.1</v>
      </c>
      <c r="E66" s="9">
        <v>9098</v>
      </c>
      <c r="F66" s="9" t="s">
        <v>126</v>
      </c>
      <c r="G66" s="9" t="s">
        <v>28</v>
      </c>
      <c r="I66" s="9" t="s">
        <v>3</v>
      </c>
      <c r="K66" s="9">
        <v>5.6</v>
      </c>
      <c r="L66" s="18">
        <f t="shared" si="1"/>
        <v>12.527964205816554</v>
      </c>
      <c r="M66" s="31"/>
      <c r="N66" s="63"/>
    </row>
    <row r="67" spans="1:14" s="9" customFormat="1" ht="10.5">
      <c r="A67" s="9" t="s">
        <v>23</v>
      </c>
      <c r="B67" s="9" t="s">
        <v>113</v>
      </c>
      <c r="C67" s="9" t="s">
        <v>114</v>
      </c>
      <c r="D67" s="9">
        <v>5.1</v>
      </c>
      <c r="E67" s="9">
        <v>8295</v>
      </c>
      <c r="F67" s="9" t="s">
        <v>126</v>
      </c>
      <c r="G67" s="9" t="s">
        <v>28</v>
      </c>
      <c r="I67" s="9" t="s">
        <v>3</v>
      </c>
      <c r="K67" s="9">
        <v>5.6</v>
      </c>
      <c r="L67" s="18">
        <f t="shared" si="1"/>
        <v>12.527964205816554</v>
      </c>
      <c r="M67" s="31"/>
      <c r="N67" s="63"/>
    </row>
    <row r="68" spans="1:14" ht="10.5">
      <c r="A68" s="4" t="s">
        <v>130</v>
      </c>
      <c r="B68" s="4" t="s">
        <v>113</v>
      </c>
      <c r="C68" s="4" t="s">
        <v>114</v>
      </c>
      <c r="D68" s="4">
        <v>5.9</v>
      </c>
      <c r="E68" s="4">
        <v>7253</v>
      </c>
      <c r="F68" s="4" t="s">
        <v>126</v>
      </c>
      <c r="G68" s="4" t="s">
        <v>28</v>
      </c>
      <c r="H68" s="4" t="s">
        <v>31</v>
      </c>
      <c r="I68" s="5" t="s">
        <v>3</v>
      </c>
      <c r="J68" s="5"/>
      <c r="K68" s="5" t="s">
        <v>4</v>
      </c>
      <c r="L68" s="16">
        <f t="shared" si="1"/>
        <v>0</v>
      </c>
      <c r="M68" s="29">
        <f>AVERAGE(E68,E69,E70)</f>
        <v>7194.333333333333</v>
      </c>
      <c r="N68" s="63">
        <f>M68/$M$68</f>
        <v>1</v>
      </c>
    </row>
    <row r="69" spans="1:14" ht="10.5">
      <c r="A69" s="4" t="s">
        <v>131</v>
      </c>
      <c r="B69" s="4" t="s">
        <v>113</v>
      </c>
      <c r="C69" s="4" t="s">
        <v>114</v>
      </c>
      <c r="D69" s="4">
        <v>5.9</v>
      </c>
      <c r="E69" s="4">
        <v>7376</v>
      </c>
      <c r="F69" s="4" t="s">
        <v>126</v>
      </c>
      <c r="G69" s="4"/>
      <c r="H69" s="4" t="s">
        <v>31</v>
      </c>
      <c r="I69" s="5" t="s">
        <v>3</v>
      </c>
      <c r="J69" s="5"/>
      <c r="K69" s="5" t="s">
        <v>4</v>
      </c>
      <c r="L69" s="16">
        <f t="shared" si="1"/>
        <v>0</v>
      </c>
      <c r="M69" s="29"/>
      <c r="N69" s="61"/>
    </row>
    <row r="70" spans="1:14" ht="10.5">
      <c r="A70" s="4" t="s">
        <v>132</v>
      </c>
      <c r="B70" s="4" t="s">
        <v>113</v>
      </c>
      <c r="C70" s="4" t="s">
        <v>114</v>
      </c>
      <c r="D70" s="4">
        <v>5.9</v>
      </c>
      <c r="E70" s="4">
        <v>6954</v>
      </c>
      <c r="F70" s="4" t="s">
        <v>126</v>
      </c>
      <c r="G70" s="4"/>
      <c r="H70" s="4"/>
      <c r="I70" s="5" t="s">
        <v>3</v>
      </c>
      <c r="J70" s="5"/>
      <c r="K70" s="5" t="s">
        <v>4</v>
      </c>
      <c r="L70" s="16">
        <f t="shared" si="1"/>
        <v>0</v>
      </c>
      <c r="M70" s="29"/>
      <c r="N70" s="61"/>
    </row>
    <row r="71" spans="1:14" s="10" customFormat="1" ht="10.5">
      <c r="A71" s="10" t="s">
        <v>41</v>
      </c>
      <c r="B71" s="10" t="s">
        <v>113</v>
      </c>
      <c r="C71" s="10" t="s">
        <v>114</v>
      </c>
      <c r="D71" s="10">
        <v>5.9</v>
      </c>
      <c r="E71" s="10">
        <v>8747</v>
      </c>
      <c r="F71" s="10" t="s">
        <v>126</v>
      </c>
      <c r="H71" s="10" t="s">
        <v>31</v>
      </c>
      <c r="I71" s="10" t="s">
        <v>3</v>
      </c>
      <c r="K71" s="10">
        <v>3.6</v>
      </c>
      <c r="L71" s="19">
        <f t="shared" si="1"/>
        <v>8.053691275167786</v>
      </c>
      <c r="M71" s="32">
        <f>AVERAGE(E71,E72,E73)</f>
        <v>9201.333333333334</v>
      </c>
      <c r="N71" s="63">
        <f>M71/$M$68</f>
        <v>1.2789695593754344</v>
      </c>
    </row>
    <row r="72" spans="1:14" s="10" customFormat="1" ht="10.5">
      <c r="A72" s="10" t="s">
        <v>42</v>
      </c>
      <c r="B72" s="10" t="s">
        <v>113</v>
      </c>
      <c r="C72" s="10" t="s">
        <v>114</v>
      </c>
      <c r="D72" s="10">
        <v>5.9</v>
      </c>
      <c r="E72" s="10">
        <v>10157</v>
      </c>
      <c r="F72" s="10" t="s">
        <v>126</v>
      </c>
      <c r="G72" s="10" t="s">
        <v>28</v>
      </c>
      <c r="H72" s="10" t="s">
        <v>31</v>
      </c>
      <c r="I72" s="10" t="s">
        <v>3</v>
      </c>
      <c r="K72" s="10">
        <v>3.6</v>
      </c>
      <c r="L72" s="19">
        <f t="shared" si="1"/>
        <v>8.053691275167786</v>
      </c>
      <c r="M72" s="32"/>
      <c r="N72" s="64"/>
    </row>
    <row r="73" spans="1:14" s="10" customFormat="1" ht="10.5">
      <c r="A73" s="10" t="s">
        <v>43</v>
      </c>
      <c r="B73" s="10" t="s">
        <v>113</v>
      </c>
      <c r="C73" s="10" t="s">
        <v>114</v>
      </c>
      <c r="D73" s="10">
        <v>5.9</v>
      </c>
      <c r="E73" s="10">
        <v>8700</v>
      </c>
      <c r="F73" s="10" t="s">
        <v>126</v>
      </c>
      <c r="I73" s="10" t="s">
        <v>3</v>
      </c>
      <c r="K73" s="10">
        <v>3.6</v>
      </c>
      <c r="L73" s="19">
        <f t="shared" si="1"/>
        <v>8.053691275167786</v>
      </c>
      <c r="M73" s="32"/>
      <c r="N73" s="64"/>
    </row>
    <row r="74" spans="1:14" s="9" customFormat="1" ht="10.5">
      <c r="A74" s="9" t="s">
        <v>39</v>
      </c>
      <c r="B74" s="9" t="s">
        <v>113</v>
      </c>
      <c r="C74" s="9" t="s">
        <v>114</v>
      </c>
      <c r="D74" s="9">
        <v>5.9</v>
      </c>
      <c r="E74" s="9">
        <v>10529</v>
      </c>
      <c r="F74" s="9" t="s">
        <v>126</v>
      </c>
      <c r="H74" s="9" t="s">
        <v>31</v>
      </c>
      <c r="I74" s="9" t="s">
        <v>3</v>
      </c>
      <c r="K74" s="9">
        <v>5.6</v>
      </c>
      <c r="L74" s="18">
        <f t="shared" si="1"/>
        <v>12.527964205816554</v>
      </c>
      <c r="M74" s="31">
        <f>AVERAGE(E74,E75)</f>
        <v>10319</v>
      </c>
      <c r="N74" s="63">
        <f>M74/$M$68</f>
        <v>1.43432331001251</v>
      </c>
    </row>
    <row r="75" spans="1:14" s="9" customFormat="1" ht="10.5">
      <c r="A75" s="9" t="s">
        <v>40</v>
      </c>
      <c r="B75" s="9" t="s">
        <v>113</v>
      </c>
      <c r="C75" s="9" t="s">
        <v>114</v>
      </c>
      <c r="D75" s="9">
        <v>5.9</v>
      </c>
      <c r="E75" s="9">
        <v>10109</v>
      </c>
      <c r="F75" s="9" t="s">
        <v>126</v>
      </c>
      <c r="I75" s="9" t="s">
        <v>3</v>
      </c>
      <c r="K75" s="9">
        <v>5.6</v>
      </c>
      <c r="L75" s="18">
        <f t="shared" si="1"/>
        <v>12.527964205816554</v>
      </c>
      <c r="M75" s="31"/>
      <c r="N75" s="63"/>
    </row>
    <row r="76" spans="1:14" s="8" customFormat="1" ht="10.5">
      <c r="A76" s="6" t="s">
        <v>123</v>
      </c>
      <c r="B76" s="6" t="s">
        <v>113</v>
      </c>
      <c r="C76" s="6" t="s">
        <v>114</v>
      </c>
      <c r="D76" s="6">
        <v>4.3</v>
      </c>
      <c r="E76" s="6">
        <v>13056</v>
      </c>
      <c r="F76" s="26" t="s">
        <v>115</v>
      </c>
      <c r="G76" s="26"/>
      <c r="H76" s="26" t="s">
        <v>31</v>
      </c>
      <c r="I76" s="7" t="s">
        <v>5</v>
      </c>
      <c r="J76" s="7"/>
      <c r="K76" s="7" t="s">
        <v>4</v>
      </c>
      <c r="L76" s="20">
        <f t="shared" si="1"/>
        <v>0</v>
      </c>
      <c r="M76" s="33">
        <f>AVERAGE(E76,E77)</f>
        <v>13113.5</v>
      </c>
      <c r="N76" s="63">
        <f>M76/$M$76</f>
        <v>1</v>
      </c>
    </row>
    <row r="77" spans="1:14" s="8" customFormat="1" ht="10.5">
      <c r="A77" s="6" t="s">
        <v>124</v>
      </c>
      <c r="B77" s="6" t="s">
        <v>113</v>
      </c>
      <c r="C77" s="6" t="s">
        <v>114</v>
      </c>
      <c r="D77" s="6">
        <v>4.3</v>
      </c>
      <c r="E77" s="6">
        <v>13171</v>
      </c>
      <c r="F77" s="6" t="s">
        <v>14</v>
      </c>
      <c r="G77" s="6"/>
      <c r="H77" s="6" t="s">
        <v>31</v>
      </c>
      <c r="I77" s="7" t="s">
        <v>5</v>
      </c>
      <c r="J77" s="7"/>
      <c r="K77" s="7" t="s">
        <v>4</v>
      </c>
      <c r="L77" s="20">
        <f t="shared" si="1"/>
        <v>0</v>
      </c>
      <c r="M77" s="33"/>
      <c r="N77" s="65"/>
    </row>
    <row r="78" spans="1:14" s="12" customFormat="1" ht="10.5">
      <c r="A78" s="12" t="s">
        <v>13</v>
      </c>
      <c r="B78" s="12" t="s">
        <v>113</v>
      </c>
      <c r="C78" s="12" t="s">
        <v>114</v>
      </c>
      <c r="D78" s="12">
        <v>4.3</v>
      </c>
      <c r="E78" s="12">
        <v>13629</v>
      </c>
      <c r="F78" s="12" t="s">
        <v>126</v>
      </c>
      <c r="H78" s="12" t="s">
        <v>31</v>
      </c>
      <c r="I78" s="12" t="s">
        <v>86</v>
      </c>
      <c r="K78" s="12">
        <v>3.6</v>
      </c>
      <c r="L78" s="22">
        <f t="shared" si="1"/>
        <v>8.053691275167786</v>
      </c>
      <c r="M78" s="34">
        <f>AVERAGE(E78,E79,E80)</f>
        <v>13259.666666666666</v>
      </c>
      <c r="N78" s="63">
        <f>M78/$M$76</f>
        <v>1.0111462741958033</v>
      </c>
    </row>
    <row r="79" spans="1:14" s="12" customFormat="1" ht="10.5">
      <c r="A79" s="12" t="s">
        <v>16</v>
      </c>
      <c r="B79" s="12" t="s">
        <v>113</v>
      </c>
      <c r="C79" s="12" t="s">
        <v>114</v>
      </c>
      <c r="D79" s="12">
        <v>4.3</v>
      </c>
      <c r="E79" s="12">
        <v>12843</v>
      </c>
      <c r="F79" s="12" t="s">
        <v>126</v>
      </c>
      <c r="I79" s="12" t="s">
        <v>86</v>
      </c>
      <c r="K79" s="12">
        <v>3.6</v>
      </c>
      <c r="L79" s="22">
        <f t="shared" si="1"/>
        <v>8.053691275167786</v>
      </c>
      <c r="M79" s="34"/>
      <c r="N79" s="66"/>
    </row>
    <row r="80" spans="1:14" s="12" customFormat="1" ht="10.5">
      <c r="A80" s="12" t="s">
        <v>17</v>
      </c>
      <c r="B80" s="12" t="s">
        <v>113</v>
      </c>
      <c r="C80" s="12" t="s">
        <v>114</v>
      </c>
      <c r="D80" s="12">
        <v>4.3</v>
      </c>
      <c r="E80" s="12">
        <v>13307</v>
      </c>
      <c r="F80" s="12" t="s">
        <v>126</v>
      </c>
      <c r="H80" s="12" t="s">
        <v>31</v>
      </c>
      <c r="I80" s="12" t="s">
        <v>86</v>
      </c>
      <c r="K80" s="12">
        <v>3.6</v>
      </c>
      <c r="L80" s="22">
        <f t="shared" si="1"/>
        <v>8.053691275167786</v>
      </c>
      <c r="M80" s="34"/>
      <c r="N80" s="66"/>
    </row>
    <row r="81" spans="1:14" s="11" customFormat="1" ht="10.5">
      <c r="A81" s="11" t="s">
        <v>10</v>
      </c>
      <c r="B81" s="11" t="s">
        <v>113</v>
      </c>
      <c r="C81" s="11" t="s">
        <v>114</v>
      </c>
      <c r="D81" s="11">
        <v>4.3</v>
      </c>
      <c r="E81" s="11">
        <v>14023</v>
      </c>
      <c r="F81" s="11" t="s">
        <v>126</v>
      </c>
      <c r="H81" s="11" t="s">
        <v>31</v>
      </c>
      <c r="I81" s="11" t="s">
        <v>86</v>
      </c>
      <c r="K81" s="11">
        <v>5.6</v>
      </c>
      <c r="L81" s="21">
        <f t="shared" si="1"/>
        <v>12.527964205816554</v>
      </c>
      <c r="M81" s="35">
        <f>AVERAGE(E81,E82,E83)</f>
        <v>13344.333333333334</v>
      </c>
      <c r="N81" s="63">
        <f>M81/$M$76</f>
        <v>1.017602724927238</v>
      </c>
    </row>
    <row r="82" spans="1:14" s="11" customFormat="1" ht="10.5">
      <c r="A82" s="11" t="s">
        <v>11</v>
      </c>
      <c r="B82" s="11" t="s">
        <v>113</v>
      </c>
      <c r="C82" s="11" t="s">
        <v>114</v>
      </c>
      <c r="D82" s="11">
        <v>4.3</v>
      </c>
      <c r="E82" s="11">
        <v>13089</v>
      </c>
      <c r="F82" s="11" t="s">
        <v>14</v>
      </c>
      <c r="H82" s="11" t="s">
        <v>31</v>
      </c>
      <c r="I82" s="11" t="s">
        <v>86</v>
      </c>
      <c r="K82" s="11">
        <v>5.6</v>
      </c>
      <c r="L82" s="21">
        <f aca="true" t="shared" si="2" ref="L82:L99">IF(ISTEXT(K82),0,K82)/0.447</f>
        <v>12.527964205816554</v>
      </c>
      <c r="M82" s="35"/>
      <c r="N82" s="67"/>
    </row>
    <row r="83" spans="1:14" s="11" customFormat="1" ht="10.5">
      <c r="A83" s="11" t="s">
        <v>12</v>
      </c>
      <c r="B83" s="11" t="s">
        <v>113</v>
      </c>
      <c r="C83" s="11" t="s">
        <v>114</v>
      </c>
      <c r="D83" s="11">
        <v>4.3</v>
      </c>
      <c r="E83" s="11">
        <v>12921</v>
      </c>
      <c r="F83" s="25" t="s">
        <v>115</v>
      </c>
      <c r="G83" s="25"/>
      <c r="H83" s="25" t="s">
        <v>31</v>
      </c>
      <c r="I83" s="11" t="s">
        <v>86</v>
      </c>
      <c r="K83" s="11">
        <v>5.6</v>
      </c>
      <c r="L83" s="21">
        <f t="shared" si="2"/>
        <v>12.527964205816554</v>
      </c>
      <c r="M83" s="35"/>
      <c r="N83" s="67"/>
    </row>
    <row r="84" spans="1:14" s="8" customFormat="1" ht="10.5">
      <c r="A84" s="6" t="s">
        <v>128</v>
      </c>
      <c r="B84" s="6" t="s">
        <v>113</v>
      </c>
      <c r="C84" s="6" t="s">
        <v>114</v>
      </c>
      <c r="D84" s="6">
        <v>5.1</v>
      </c>
      <c r="E84" s="6">
        <v>14843</v>
      </c>
      <c r="F84" s="6" t="s">
        <v>14</v>
      </c>
      <c r="G84" s="6"/>
      <c r="H84" s="6" t="s">
        <v>31</v>
      </c>
      <c r="I84" s="7" t="s">
        <v>5</v>
      </c>
      <c r="J84" s="7"/>
      <c r="K84" s="7" t="s">
        <v>4</v>
      </c>
      <c r="L84" s="20">
        <f t="shared" si="2"/>
        <v>0</v>
      </c>
      <c r="M84" s="33">
        <f>AVERAGE(E84,E85)</f>
        <v>15034.5</v>
      </c>
      <c r="N84" s="63">
        <f>M84/$M$84</f>
        <v>1</v>
      </c>
    </row>
    <row r="85" spans="1:14" s="8" customFormat="1" ht="10.5">
      <c r="A85" s="6" t="s">
        <v>129</v>
      </c>
      <c r="B85" s="6" t="s">
        <v>113</v>
      </c>
      <c r="C85" s="6" t="s">
        <v>114</v>
      </c>
      <c r="D85" s="6">
        <v>5.1</v>
      </c>
      <c r="E85" s="6">
        <v>15226</v>
      </c>
      <c r="F85" s="6" t="s">
        <v>14</v>
      </c>
      <c r="G85" s="6"/>
      <c r="H85" s="6"/>
      <c r="I85" s="7" t="s">
        <v>5</v>
      </c>
      <c r="J85" s="7"/>
      <c r="K85" s="7" t="s">
        <v>4</v>
      </c>
      <c r="L85" s="20">
        <f t="shared" si="2"/>
        <v>0</v>
      </c>
      <c r="M85" s="33"/>
      <c r="N85" s="65"/>
    </row>
    <row r="86" spans="1:14" s="12" customFormat="1" ht="10.5">
      <c r="A86" s="12" t="s">
        <v>36</v>
      </c>
      <c r="B86" s="12" t="s">
        <v>113</v>
      </c>
      <c r="C86" s="12" t="s">
        <v>114</v>
      </c>
      <c r="D86" s="12">
        <v>5.1</v>
      </c>
      <c r="E86" s="12">
        <v>16880</v>
      </c>
      <c r="F86" s="12" t="s">
        <v>14</v>
      </c>
      <c r="I86" s="12" t="s">
        <v>86</v>
      </c>
      <c r="K86" s="12">
        <v>3.6</v>
      </c>
      <c r="L86" s="22">
        <f t="shared" si="2"/>
        <v>8.053691275167786</v>
      </c>
      <c r="M86" s="34">
        <f>AVERAGE(E86,E87,E88)</f>
        <v>15787.333333333334</v>
      </c>
      <c r="N86" s="63">
        <f>M86/$M$84</f>
        <v>1.0500737193344198</v>
      </c>
    </row>
    <row r="87" spans="1:14" s="12" customFormat="1" ht="10.5">
      <c r="A87" s="12" t="s">
        <v>37</v>
      </c>
      <c r="B87" s="12" t="s">
        <v>113</v>
      </c>
      <c r="C87" s="12" t="s">
        <v>114</v>
      </c>
      <c r="D87" s="12">
        <v>5.1</v>
      </c>
      <c r="E87" s="12">
        <v>14950</v>
      </c>
      <c r="F87" s="12" t="s">
        <v>126</v>
      </c>
      <c r="H87" s="12" t="s">
        <v>31</v>
      </c>
      <c r="I87" s="12" t="s">
        <v>86</v>
      </c>
      <c r="K87" s="12">
        <v>3.6</v>
      </c>
      <c r="L87" s="22">
        <f t="shared" si="2"/>
        <v>8.053691275167786</v>
      </c>
      <c r="M87" s="34"/>
      <c r="N87" s="66"/>
    </row>
    <row r="88" spans="1:14" s="12" customFormat="1" ht="10.5">
      <c r="A88" s="12" t="s">
        <v>38</v>
      </c>
      <c r="B88" s="12" t="s">
        <v>113</v>
      </c>
      <c r="C88" s="12" t="s">
        <v>114</v>
      </c>
      <c r="D88" s="12">
        <v>5.1</v>
      </c>
      <c r="E88" s="12">
        <v>15532</v>
      </c>
      <c r="F88" s="12" t="s">
        <v>14</v>
      </c>
      <c r="I88" s="12" t="s">
        <v>86</v>
      </c>
      <c r="K88" s="12">
        <v>3.6</v>
      </c>
      <c r="L88" s="22">
        <f t="shared" si="2"/>
        <v>8.053691275167786</v>
      </c>
      <c r="M88" s="34"/>
      <c r="N88" s="66"/>
    </row>
    <row r="89" spans="1:14" s="11" customFormat="1" ht="10.5">
      <c r="A89" s="11" t="s">
        <v>33</v>
      </c>
      <c r="B89" s="11" t="s">
        <v>113</v>
      </c>
      <c r="C89" s="11" t="s">
        <v>114</v>
      </c>
      <c r="D89" s="11">
        <v>5.1</v>
      </c>
      <c r="E89" s="11">
        <v>15641</v>
      </c>
      <c r="F89" s="11" t="s">
        <v>126</v>
      </c>
      <c r="I89" s="11" t="s">
        <v>86</v>
      </c>
      <c r="K89" s="11">
        <v>5.6</v>
      </c>
      <c r="L89" s="21">
        <f t="shared" si="2"/>
        <v>12.527964205816554</v>
      </c>
      <c r="M89" s="35">
        <f>AVERAGE(E89,E90,E91)</f>
        <v>15417</v>
      </c>
      <c r="N89" s="63">
        <f>M89/$M$84</f>
        <v>1.0254414845854534</v>
      </c>
    </row>
    <row r="90" spans="1:14" s="11" customFormat="1" ht="10.5">
      <c r="A90" s="11" t="s">
        <v>34</v>
      </c>
      <c r="B90" s="11" t="s">
        <v>113</v>
      </c>
      <c r="C90" s="11" t="s">
        <v>114</v>
      </c>
      <c r="D90" s="11">
        <v>5.1</v>
      </c>
      <c r="E90" s="11">
        <v>15696</v>
      </c>
      <c r="F90" s="11" t="s">
        <v>14</v>
      </c>
      <c r="H90" s="11" t="s">
        <v>31</v>
      </c>
      <c r="I90" s="11" t="s">
        <v>86</v>
      </c>
      <c r="K90" s="11">
        <v>5.6</v>
      </c>
      <c r="L90" s="21">
        <f t="shared" si="2"/>
        <v>12.527964205816554</v>
      </c>
      <c r="M90" s="35"/>
      <c r="N90" s="67"/>
    </row>
    <row r="91" spans="1:14" s="11" customFormat="1" ht="10.5">
      <c r="A91" s="11" t="s">
        <v>35</v>
      </c>
      <c r="B91" s="11" t="s">
        <v>113</v>
      </c>
      <c r="C91" s="11" t="s">
        <v>114</v>
      </c>
      <c r="D91" s="11">
        <v>5.1</v>
      </c>
      <c r="E91" s="11">
        <v>14914</v>
      </c>
      <c r="F91" s="25" t="s">
        <v>115</v>
      </c>
      <c r="G91" s="25"/>
      <c r="H91" s="25" t="s">
        <v>31</v>
      </c>
      <c r="I91" s="11" t="s">
        <v>86</v>
      </c>
      <c r="K91" s="11">
        <v>5.6</v>
      </c>
      <c r="L91" s="21">
        <f t="shared" si="2"/>
        <v>12.527964205816554</v>
      </c>
      <c r="M91" s="35"/>
      <c r="N91" s="67"/>
    </row>
    <row r="92" spans="1:14" s="8" customFormat="1" ht="10.5">
      <c r="A92" s="6" t="s">
        <v>133</v>
      </c>
      <c r="B92" s="6" t="s">
        <v>113</v>
      </c>
      <c r="C92" s="6" t="s">
        <v>114</v>
      </c>
      <c r="D92" s="6">
        <v>5.9</v>
      </c>
      <c r="E92" s="6">
        <v>17105</v>
      </c>
      <c r="F92" s="6" t="s">
        <v>14</v>
      </c>
      <c r="G92" s="6"/>
      <c r="H92" s="6" t="s">
        <v>31</v>
      </c>
      <c r="I92" s="7" t="s">
        <v>5</v>
      </c>
      <c r="J92" s="7"/>
      <c r="K92" s="7" t="s">
        <v>4</v>
      </c>
      <c r="L92" s="20">
        <f t="shared" si="2"/>
        <v>0</v>
      </c>
      <c r="M92" s="33">
        <f>AVERAGE(E92,E93)</f>
        <v>17062.5</v>
      </c>
      <c r="N92" s="63">
        <f>M92/$M$92</f>
        <v>1</v>
      </c>
    </row>
    <row r="93" spans="1:14" s="8" customFormat="1" ht="10.5">
      <c r="A93" s="6" t="s">
        <v>134</v>
      </c>
      <c r="B93" s="6" t="s">
        <v>113</v>
      </c>
      <c r="C93" s="6" t="s">
        <v>114</v>
      </c>
      <c r="D93" s="6">
        <v>5.9</v>
      </c>
      <c r="E93" s="6">
        <v>17020</v>
      </c>
      <c r="F93" s="6" t="s">
        <v>14</v>
      </c>
      <c r="G93" s="6"/>
      <c r="H93" s="6"/>
      <c r="I93" s="7" t="s">
        <v>5</v>
      </c>
      <c r="J93" s="7"/>
      <c r="K93" s="7" t="s">
        <v>4</v>
      </c>
      <c r="L93" s="20">
        <f t="shared" si="2"/>
        <v>0</v>
      </c>
      <c r="M93" s="33"/>
      <c r="N93" s="65"/>
    </row>
    <row r="94" spans="1:14" s="12" customFormat="1" ht="10.5">
      <c r="A94" s="12" t="s">
        <v>47</v>
      </c>
      <c r="B94" s="12" t="s">
        <v>113</v>
      </c>
      <c r="C94" s="12" t="s">
        <v>114</v>
      </c>
      <c r="D94" s="12">
        <v>5.9</v>
      </c>
      <c r="E94" s="12">
        <v>17571</v>
      </c>
      <c r="F94" s="12" t="s">
        <v>14</v>
      </c>
      <c r="H94" s="12" t="s">
        <v>31</v>
      </c>
      <c r="I94" s="12" t="s">
        <v>86</v>
      </c>
      <c r="K94" s="12">
        <v>3.6</v>
      </c>
      <c r="L94" s="22">
        <f t="shared" si="2"/>
        <v>8.053691275167786</v>
      </c>
      <c r="M94" s="34">
        <f>AVERAGE(E94,E95,E96)</f>
        <v>18488.333333333332</v>
      </c>
      <c r="N94" s="63">
        <f>M94/$M$92</f>
        <v>1.0835653235653235</v>
      </c>
    </row>
    <row r="95" spans="1:14" s="12" customFormat="1" ht="10.5">
      <c r="A95" s="12" t="s">
        <v>48</v>
      </c>
      <c r="B95" s="12" t="s">
        <v>113</v>
      </c>
      <c r="C95" s="12" t="s">
        <v>114</v>
      </c>
      <c r="D95" s="12">
        <v>5.9</v>
      </c>
      <c r="E95" s="12">
        <v>19712</v>
      </c>
      <c r="F95" s="12" t="s">
        <v>14</v>
      </c>
      <c r="I95" s="12" t="s">
        <v>86</v>
      </c>
      <c r="K95" s="12">
        <v>3.6</v>
      </c>
      <c r="L95" s="22">
        <f t="shared" si="2"/>
        <v>8.053691275167786</v>
      </c>
      <c r="M95" s="34"/>
      <c r="N95" s="66"/>
    </row>
    <row r="96" spans="1:14" s="12" customFormat="1" ht="10.5">
      <c r="A96" s="12" t="s">
        <v>49</v>
      </c>
      <c r="B96" s="12" t="s">
        <v>113</v>
      </c>
      <c r="C96" s="12" t="s">
        <v>114</v>
      </c>
      <c r="D96" s="12">
        <v>5.9</v>
      </c>
      <c r="E96" s="12">
        <v>18182</v>
      </c>
      <c r="F96" s="12" t="s">
        <v>14</v>
      </c>
      <c r="I96" s="12" t="s">
        <v>86</v>
      </c>
      <c r="K96" s="12">
        <v>3.6</v>
      </c>
      <c r="L96" s="22">
        <f t="shared" si="2"/>
        <v>8.053691275167786</v>
      </c>
      <c r="M96" s="34"/>
      <c r="N96" s="66"/>
    </row>
    <row r="97" spans="1:14" s="11" customFormat="1" ht="10.5">
      <c r="A97" s="11" t="s">
        <v>44</v>
      </c>
      <c r="B97" s="11" t="s">
        <v>113</v>
      </c>
      <c r="C97" s="11" t="s">
        <v>114</v>
      </c>
      <c r="D97" s="11">
        <v>5.9</v>
      </c>
      <c r="E97" s="11">
        <v>18052</v>
      </c>
      <c r="F97" s="11" t="s">
        <v>14</v>
      </c>
      <c r="I97" s="11" t="s">
        <v>86</v>
      </c>
      <c r="K97" s="11">
        <v>5.6</v>
      </c>
      <c r="L97" s="21">
        <f t="shared" si="2"/>
        <v>12.527964205816554</v>
      </c>
      <c r="M97" s="35">
        <f>AVERAGE(E97,E98,E99)</f>
        <v>17941.666666666668</v>
      </c>
      <c r="N97" s="63">
        <f>M97/$M$92</f>
        <v>1.0515262515262516</v>
      </c>
    </row>
    <row r="98" spans="1:14" s="11" customFormat="1" ht="10.5">
      <c r="A98" s="11" t="s">
        <v>45</v>
      </c>
      <c r="B98" s="11" t="s">
        <v>113</v>
      </c>
      <c r="C98" s="11" t="s">
        <v>114</v>
      </c>
      <c r="D98" s="11">
        <v>5.9</v>
      </c>
      <c r="E98" s="11">
        <v>17891</v>
      </c>
      <c r="F98" s="11" t="s">
        <v>14</v>
      </c>
      <c r="I98" s="11" t="s">
        <v>86</v>
      </c>
      <c r="K98" s="11">
        <v>5.6</v>
      </c>
      <c r="L98" s="21">
        <f t="shared" si="2"/>
        <v>12.527964205816554</v>
      </c>
      <c r="M98" s="35"/>
      <c r="N98" s="67"/>
    </row>
    <row r="99" spans="1:14" s="11" customFormat="1" ht="10.5">
      <c r="A99" s="11" t="s">
        <v>46</v>
      </c>
      <c r="B99" s="11" t="s">
        <v>113</v>
      </c>
      <c r="C99" s="11" t="s">
        <v>114</v>
      </c>
      <c r="D99" s="11">
        <v>5.9</v>
      </c>
      <c r="E99" s="11">
        <v>17882</v>
      </c>
      <c r="F99" s="11" t="s">
        <v>14</v>
      </c>
      <c r="H99" s="11" t="s">
        <v>31</v>
      </c>
      <c r="I99" s="11" t="s">
        <v>86</v>
      </c>
      <c r="K99" s="11">
        <v>5.6</v>
      </c>
      <c r="L99" s="21">
        <f t="shared" si="2"/>
        <v>12.527964205816554</v>
      </c>
      <c r="M99" s="35"/>
      <c r="N99" s="67"/>
    </row>
    <row r="101" spans="1:13" ht="10.5">
      <c r="A101" s="3" t="s">
        <v>90</v>
      </c>
      <c r="B101" s="3" t="s">
        <v>113</v>
      </c>
      <c r="D101" s="3">
        <v>5.9</v>
      </c>
      <c r="E101" s="3">
        <v>9613</v>
      </c>
      <c r="F101" s="27" t="s">
        <v>115</v>
      </c>
      <c r="G101" s="27"/>
      <c r="H101" s="27"/>
      <c r="J101" s="3">
        <v>0</v>
      </c>
      <c r="K101" s="3" t="s">
        <v>91</v>
      </c>
      <c r="L101" s="16">
        <f aca="true" t="shared" si="3" ref="L101:L116">IF(ISTEXT(K101),0,K101)/0.447</f>
        <v>0</v>
      </c>
      <c r="M101" s="37">
        <f>AVERAGE(E101,E102,E103)</f>
        <v>9235</v>
      </c>
    </row>
    <row r="102" spans="1:12" ht="10.5">
      <c r="A102" s="3" t="s">
        <v>92</v>
      </c>
      <c r="B102" s="3" t="s">
        <v>113</v>
      </c>
      <c r="D102" s="3">
        <v>5.9</v>
      </c>
      <c r="E102" s="3">
        <v>8747</v>
      </c>
      <c r="F102" s="27" t="s">
        <v>115</v>
      </c>
      <c r="G102" s="27"/>
      <c r="H102" s="27"/>
      <c r="J102" s="3">
        <v>0</v>
      </c>
      <c r="K102" s="3" t="s">
        <v>91</v>
      </c>
      <c r="L102" s="16">
        <f t="shared" si="3"/>
        <v>0</v>
      </c>
    </row>
    <row r="103" spans="1:12" ht="10.5">
      <c r="A103" s="3" t="s">
        <v>93</v>
      </c>
      <c r="B103" s="3" t="s">
        <v>113</v>
      </c>
      <c r="D103" s="3">
        <v>5.9</v>
      </c>
      <c r="E103" s="3">
        <v>9345</v>
      </c>
      <c r="F103" s="27" t="s">
        <v>115</v>
      </c>
      <c r="G103" s="27"/>
      <c r="H103" s="27"/>
      <c r="J103" s="3">
        <v>0</v>
      </c>
      <c r="K103" s="3" t="s">
        <v>91</v>
      </c>
      <c r="L103" s="16">
        <f t="shared" si="3"/>
        <v>0</v>
      </c>
    </row>
    <row r="104" spans="1:13" ht="10.5">
      <c r="A104" s="3" t="s">
        <v>94</v>
      </c>
      <c r="B104" s="3" t="s">
        <v>113</v>
      </c>
      <c r="D104" s="3">
        <v>5.9</v>
      </c>
      <c r="E104" s="3">
        <v>2445</v>
      </c>
      <c r="F104" s="27" t="s">
        <v>115</v>
      </c>
      <c r="G104" s="27"/>
      <c r="H104" s="27"/>
      <c r="J104" s="3">
        <v>30</v>
      </c>
      <c r="K104" s="3" t="s">
        <v>91</v>
      </c>
      <c r="L104" s="16">
        <f t="shared" si="3"/>
        <v>0</v>
      </c>
      <c r="M104" s="37">
        <f>AVERAGE(E104,E105)</f>
        <v>2771</v>
      </c>
    </row>
    <row r="105" spans="1:12" ht="10.5">
      <c r="A105" s="3" t="s">
        <v>95</v>
      </c>
      <c r="B105" s="3" t="s">
        <v>113</v>
      </c>
      <c r="D105" s="3">
        <v>5.9</v>
      </c>
      <c r="E105" s="3">
        <v>3097</v>
      </c>
      <c r="F105" s="3" t="s">
        <v>96</v>
      </c>
      <c r="J105" s="3">
        <v>30</v>
      </c>
      <c r="K105" s="3" t="s">
        <v>91</v>
      </c>
      <c r="L105" s="16">
        <f t="shared" si="3"/>
        <v>0</v>
      </c>
    </row>
    <row r="106" spans="1:13" ht="10.5">
      <c r="A106" s="3" t="s">
        <v>97</v>
      </c>
      <c r="B106" s="3" t="s">
        <v>113</v>
      </c>
      <c r="D106" s="3">
        <v>5.9</v>
      </c>
      <c r="E106" s="3">
        <v>1678</v>
      </c>
      <c r="F106" s="3" t="s">
        <v>96</v>
      </c>
      <c r="G106" s="3" t="s">
        <v>28</v>
      </c>
      <c r="J106" s="3">
        <v>90</v>
      </c>
      <c r="K106" s="3" t="s">
        <v>91</v>
      </c>
      <c r="L106" s="16">
        <f t="shared" si="3"/>
        <v>0</v>
      </c>
      <c r="M106" s="37">
        <f>AVERAGE(E106,E107)</f>
        <v>1525</v>
      </c>
    </row>
    <row r="107" spans="1:12" ht="10.5">
      <c r="A107" s="3" t="s">
        <v>98</v>
      </c>
      <c r="B107" s="3" t="s">
        <v>113</v>
      </c>
      <c r="D107" s="3">
        <v>5.9</v>
      </c>
      <c r="E107" s="3">
        <v>1372</v>
      </c>
      <c r="F107" s="27" t="s">
        <v>115</v>
      </c>
      <c r="G107" s="27"/>
      <c r="H107" s="27"/>
      <c r="J107" s="3">
        <v>90</v>
      </c>
      <c r="K107" s="3" t="s">
        <v>91</v>
      </c>
      <c r="L107" s="16">
        <f t="shared" si="3"/>
        <v>0</v>
      </c>
    </row>
    <row r="108" spans="1:13" ht="10.5">
      <c r="A108" s="3" t="s">
        <v>99</v>
      </c>
      <c r="B108" s="3" t="s">
        <v>113</v>
      </c>
      <c r="D108" s="3">
        <v>5.9</v>
      </c>
      <c r="E108" s="3">
        <v>9390</v>
      </c>
      <c r="F108" s="27" t="s">
        <v>115</v>
      </c>
      <c r="G108" s="27"/>
      <c r="H108" s="27"/>
      <c r="J108" s="3">
        <v>0</v>
      </c>
      <c r="K108" s="3">
        <v>5.6</v>
      </c>
      <c r="L108" s="16">
        <f t="shared" si="3"/>
        <v>12.527964205816554</v>
      </c>
      <c r="M108" s="37">
        <f>AVERAGE(E108,E109,E110)</f>
        <v>10729.333333333334</v>
      </c>
    </row>
    <row r="109" spans="1:12" ht="10.5">
      <c r="A109" s="3" t="s">
        <v>100</v>
      </c>
      <c r="B109" s="3" t="s">
        <v>113</v>
      </c>
      <c r="D109" s="3">
        <v>5.9</v>
      </c>
      <c r="E109" s="3">
        <v>12168</v>
      </c>
      <c r="F109" s="27" t="s">
        <v>115</v>
      </c>
      <c r="G109" s="27"/>
      <c r="H109" s="27"/>
      <c r="J109" s="3">
        <v>0</v>
      </c>
      <c r="K109" s="3">
        <v>5.6</v>
      </c>
      <c r="L109" s="16">
        <f t="shared" si="3"/>
        <v>12.527964205816554</v>
      </c>
    </row>
    <row r="110" spans="1:12" ht="10.5">
      <c r="A110" s="3" t="s">
        <v>101</v>
      </c>
      <c r="B110" s="3" t="s">
        <v>113</v>
      </c>
      <c r="D110" s="3">
        <v>5.9</v>
      </c>
      <c r="E110" s="3">
        <v>10630</v>
      </c>
      <c r="F110" s="27" t="s">
        <v>115</v>
      </c>
      <c r="G110" s="27"/>
      <c r="H110" s="27"/>
      <c r="J110" s="3">
        <v>0</v>
      </c>
      <c r="K110" s="3">
        <v>5.6</v>
      </c>
      <c r="L110" s="16">
        <f t="shared" si="3"/>
        <v>12.527964205816554</v>
      </c>
    </row>
    <row r="111" spans="1:13" ht="10.5">
      <c r="A111" s="3" t="s">
        <v>102</v>
      </c>
      <c r="B111" s="3" t="s">
        <v>113</v>
      </c>
      <c r="D111" s="3">
        <v>5.9</v>
      </c>
      <c r="E111" s="3">
        <v>11932</v>
      </c>
      <c r="F111" s="27" t="s">
        <v>115</v>
      </c>
      <c r="G111" s="3" t="s">
        <v>28</v>
      </c>
      <c r="J111" s="3">
        <v>30</v>
      </c>
      <c r="K111" s="3">
        <v>5.6</v>
      </c>
      <c r="L111" s="16">
        <f t="shared" si="3"/>
        <v>12.527964205816554</v>
      </c>
      <c r="M111" s="37">
        <f>AVERAGE(E111,E112,E113)</f>
        <v>14693</v>
      </c>
    </row>
    <row r="112" spans="1:12" ht="10.5">
      <c r="A112" s="3" t="s">
        <v>103</v>
      </c>
      <c r="B112" s="3" t="s">
        <v>113</v>
      </c>
      <c r="D112" s="3">
        <v>5.9</v>
      </c>
      <c r="E112" s="3">
        <v>15946</v>
      </c>
      <c r="F112" s="27" t="s">
        <v>115</v>
      </c>
      <c r="G112" s="27"/>
      <c r="H112" s="27"/>
      <c r="J112" s="3">
        <v>30</v>
      </c>
      <c r="K112" s="3">
        <v>5.6</v>
      </c>
      <c r="L112" s="16">
        <f t="shared" si="3"/>
        <v>12.527964205816554</v>
      </c>
    </row>
    <row r="113" spans="1:12" ht="10.5">
      <c r="A113" s="3" t="s">
        <v>104</v>
      </c>
      <c r="B113" s="3" t="s">
        <v>113</v>
      </c>
      <c r="D113" s="3">
        <v>5.9</v>
      </c>
      <c r="E113" s="3">
        <v>16201</v>
      </c>
      <c r="F113" s="27" t="s">
        <v>115</v>
      </c>
      <c r="G113" s="27"/>
      <c r="H113" s="27"/>
      <c r="J113" s="3">
        <v>30</v>
      </c>
      <c r="K113" s="3">
        <v>5.6</v>
      </c>
      <c r="L113" s="16">
        <f t="shared" si="3"/>
        <v>12.527964205816554</v>
      </c>
    </row>
    <row r="114" spans="1:13" ht="10.5">
      <c r="A114" s="3" t="s">
        <v>105</v>
      </c>
      <c r="B114" s="3" t="s">
        <v>113</v>
      </c>
      <c r="D114" s="3">
        <v>5.9</v>
      </c>
      <c r="E114" s="3">
        <v>7951</v>
      </c>
      <c r="F114" s="3" t="s">
        <v>96</v>
      </c>
      <c r="G114" s="3" t="s">
        <v>28</v>
      </c>
      <c r="J114" s="3">
        <v>90</v>
      </c>
      <c r="K114" s="3">
        <v>5.6</v>
      </c>
      <c r="L114" s="16">
        <f t="shared" si="3"/>
        <v>12.527964205816554</v>
      </c>
      <c r="M114" s="37">
        <f>AVERAGE(E114,E115,E116)</f>
        <v>6378.333333333333</v>
      </c>
    </row>
    <row r="115" spans="1:12" ht="10.5">
      <c r="A115" s="3" t="s">
        <v>106</v>
      </c>
      <c r="B115" s="3" t="s">
        <v>113</v>
      </c>
      <c r="D115" s="3">
        <v>5.9</v>
      </c>
      <c r="E115" s="3">
        <v>5913</v>
      </c>
      <c r="F115" s="3" t="s">
        <v>96</v>
      </c>
      <c r="J115" s="3">
        <v>90</v>
      </c>
      <c r="K115" s="3">
        <v>5.6</v>
      </c>
      <c r="L115" s="16">
        <f t="shared" si="3"/>
        <v>12.527964205816554</v>
      </c>
    </row>
    <row r="116" spans="1:12" ht="10.5">
      <c r="A116" s="3" t="s">
        <v>107</v>
      </c>
      <c r="B116" s="3" t="s">
        <v>113</v>
      </c>
      <c r="D116" s="3">
        <v>5.9</v>
      </c>
      <c r="E116" s="3">
        <v>5271</v>
      </c>
      <c r="F116" s="3" t="s">
        <v>96</v>
      </c>
      <c r="J116" s="3">
        <v>90</v>
      </c>
      <c r="K116" s="3">
        <v>5.6</v>
      </c>
      <c r="L116" s="16">
        <f t="shared" si="3"/>
        <v>12.527964205816554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 Feng</dc:creator>
  <cp:keywords/>
  <dc:description/>
  <cp:lastModifiedBy>Srdjan Simunovic</cp:lastModifiedBy>
  <dcterms:created xsi:type="dcterms:W3CDTF">2007-10-24T04:42:11Z</dcterms:created>
  <dcterms:modified xsi:type="dcterms:W3CDTF">2008-07-23T03:21:29Z</dcterms:modified>
  <cp:category/>
  <cp:version/>
  <cp:contentType/>
  <cp:contentStatus/>
</cp:coreProperties>
</file>